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5" yWindow="-105" windowWidth="10665" windowHeight="9810"/>
  </bookViews>
  <sheets>
    <sheet name="Inicio" sheetId="9" r:id="rId1"/>
    <sheet name="Abogados por CCAA" sheetId="1" r:id="rId2"/>
    <sheet name="Abogados por Provincia" sheetId="2" r:id="rId3"/>
    <sheet name="Abogados por Colegios" sheetId="3" r:id="rId4"/>
    <sheet name="Procuradores por Sexo y CCAA" sheetId="8" r:id="rId5"/>
    <sheet name="Procuradores por Sexo y Provinc" sheetId="7" r:id="rId6"/>
    <sheet name="Procuradores por Sexo y Colegio" sheetId="6" r:id="rId7"/>
    <sheet name="Graduados por Sexo y CCAA" sheetId="12" r:id="rId8"/>
    <sheet name="Graduados por Sexo y Colegio" sheetId="11" r:id="rId9"/>
    <sheet name="Graduados por Sexo y Modalidad" sheetId="13" r:id="rId10"/>
    <sheet name="Notarios por CCAA" sheetId="4" r:id="rId11"/>
    <sheet name="Notarios por Provincia" sheetId="5" r:id="rId12"/>
    <sheet name="Registradores por Sexo y CCAA" sheetId="17" r:id="rId13"/>
    <sheet name="Registradores por Sexo y Provin" sheetId="16" r:id="rId14"/>
    <sheet name="Plazas Registradores por CCAA" sheetId="15" r:id="rId15"/>
    <sheet name="Plazas Registradores Provincia" sheetId="14" r:id="rId16"/>
    <sheet name="Resumen" sheetId="10" r:id="rId17"/>
  </sheets>
  <calcPr calcId="145621"/>
</workbook>
</file>

<file path=xl/calcChain.xml><?xml version="1.0" encoding="utf-8"?>
<calcChain xmlns="http://schemas.openxmlformats.org/spreadsheetml/2006/main">
  <c r="E10" i="10" l="1"/>
  <c r="D10" i="10"/>
  <c r="C10" i="10"/>
  <c r="C59" i="14"/>
  <c r="E59" i="16"/>
  <c r="D59" i="16"/>
  <c r="C59" i="16"/>
  <c r="D59" i="5"/>
  <c r="E59" i="5"/>
  <c r="F59" i="5"/>
  <c r="C59" i="5"/>
  <c r="E74" i="6"/>
  <c r="D74" i="6"/>
  <c r="C74" i="6"/>
  <c r="E73" i="6"/>
  <c r="D90" i="3" l="1"/>
  <c r="E90" i="3"/>
  <c r="F90" i="3"/>
  <c r="C90" i="3"/>
  <c r="C7" i="12" l="1"/>
  <c r="C28" i="2" l="1"/>
  <c r="D28" i="2"/>
  <c r="F28" i="2"/>
  <c r="D56" i="7" l="1"/>
  <c r="D7" i="7"/>
  <c r="D8" i="7"/>
  <c r="D9" i="7"/>
  <c r="D10" i="7"/>
  <c r="D11" i="7"/>
  <c r="D12" i="7"/>
  <c r="D9" i="8" s="1"/>
  <c r="D13" i="7"/>
  <c r="D14" i="7"/>
  <c r="D15" i="7"/>
  <c r="D10" i="8" s="1"/>
  <c r="D16" i="7"/>
  <c r="D17" i="7"/>
  <c r="D18" i="7"/>
  <c r="D19" i="7"/>
  <c r="D20" i="7"/>
  <c r="D21" i="7"/>
  <c r="D12" i="8" s="1"/>
  <c r="D22" i="7"/>
  <c r="D57" i="7"/>
  <c r="D24" i="8" s="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19" i="8" s="1"/>
  <c r="D37" i="7"/>
  <c r="D58" i="7"/>
  <c r="D25" i="8" s="1"/>
  <c r="D38" i="7"/>
  <c r="D20" i="8" s="1"/>
  <c r="D39" i="7"/>
  <c r="D21" i="8" s="1"/>
  <c r="D40" i="7"/>
  <c r="D41" i="7"/>
  <c r="D42" i="7"/>
  <c r="D43" i="7"/>
  <c r="D44" i="7"/>
  <c r="D23" i="8" s="1"/>
  <c r="D45" i="7"/>
  <c r="D46" i="7"/>
  <c r="D47" i="7"/>
  <c r="D48" i="7"/>
  <c r="D49" i="7"/>
  <c r="D50" i="7"/>
  <c r="D51" i="7"/>
  <c r="D52" i="7"/>
  <c r="D53" i="7"/>
  <c r="D54" i="7"/>
  <c r="D55" i="7"/>
  <c r="D59" i="7" l="1"/>
  <c r="D17" i="8"/>
  <c r="D22" i="8"/>
  <c r="D18" i="8"/>
  <c r="D11" i="8"/>
  <c r="D8" i="8"/>
  <c r="D7" i="8"/>
  <c r="D13" i="8"/>
  <c r="D14" i="8"/>
  <c r="D16" i="8"/>
  <c r="D15" i="8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88" i="3"/>
  <c r="E27" i="3"/>
  <c r="E28" i="3"/>
  <c r="E29" i="3"/>
  <c r="E30" i="3"/>
  <c r="E31" i="3"/>
  <c r="E32" i="3"/>
  <c r="E33" i="3"/>
  <c r="E34" i="3"/>
  <c r="E35" i="3"/>
  <c r="E36" i="3"/>
  <c r="E28" i="2" s="1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89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7" i="3"/>
  <c r="D26" i="8" l="1"/>
  <c r="D7" i="12"/>
  <c r="D8" i="12"/>
  <c r="D9" i="12"/>
  <c r="D10" i="12"/>
  <c r="D11" i="12"/>
  <c r="D12" i="12"/>
  <c r="D13" i="12"/>
  <c r="D14" i="12"/>
  <c r="D15" i="12"/>
  <c r="D16" i="12"/>
  <c r="D17" i="12"/>
  <c r="D18" i="12"/>
  <c r="D23" i="12"/>
  <c r="D19" i="12"/>
  <c r="D20" i="12"/>
  <c r="D21" i="12"/>
  <c r="D22" i="12"/>
  <c r="C11" i="12"/>
  <c r="C14" i="12"/>
  <c r="C13" i="12"/>
  <c r="C22" i="12"/>
  <c r="C23" i="12"/>
  <c r="C18" i="12"/>
  <c r="C17" i="12"/>
  <c r="C16" i="12"/>
  <c r="C15" i="12"/>
  <c r="C12" i="12"/>
  <c r="C10" i="12"/>
  <c r="C9" i="12"/>
  <c r="C8" i="12"/>
  <c r="F56" i="2" l="1"/>
  <c r="D56" i="2"/>
  <c r="C56" i="2"/>
  <c r="F55" i="2"/>
  <c r="D55" i="2"/>
  <c r="C55" i="2"/>
  <c r="F54" i="2"/>
  <c r="D54" i="2"/>
  <c r="C54" i="2"/>
  <c r="F53" i="2"/>
  <c r="D53" i="2"/>
  <c r="C53" i="2"/>
  <c r="F52" i="2"/>
  <c r="D52" i="2"/>
  <c r="C52" i="2"/>
  <c r="F51" i="2"/>
  <c r="D51" i="2"/>
  <c r="C51" i="2"/>
  <c r="F50" i="2"/>
  <c r="D50" i="2"/>
  <c r="C50" i="2"/>
  <c r="F49" i="2"/>
  <c r="D49" i="2"/>
  <c r="C49" i="2"/>
  <c r="F48" i="2"/>
  <c r="D48" i="2"/>
  <c r="C48" i="2"/>
  <c r="F47" i="2"/>
  <c r="D47" i="2"/>
  <c r="C47" i="2"/>
  <c r="F46" i="2"/>
  <c r="D46" i="2"/>
  <c r="C46" i="2"/>
  <c r="F45" i="2"/>
  <c r="D45" i="2"/>
  <c r="C45" i="2"/>
  <c r="F44" i="2"/>
  <c r="F24" i="1" s="1"/>
  <c r="D44" i="2"/>
  <c r="D24" i="1" s="1"/>
  <c r="C44" i="2"/>
  <c r="C24" i="1" s="1"/>
  <c r="F43" i="2"/>
  <c r="D43" i="2"/>
  <c r="C43" i="2"/>
  <c r="F42" i="2"/>
  <c r="D42" i="2"/>
  <c r="C42" i="2"/>
  <c r="F41" i="2"/>
  <c r="D41" i="2"/>
  <c r="C41" i="2"/>
  <c r="F40" i="2"/>
  <c r="D40" i="2"/>
  <c r="C40" i="2"/>
  <c r="F39" i="2"/>
  <c r="F22" i="1" s="1"/>
  <c r="D39" i="2"/>
  <c r="D22" i="1" s="1"/>
  <c r="C39" i="2"/>
  <c r="C22" i="1" s="1"/>
  <c r="F38" i="2"/>
  <c r="F21" i="1" s="1"/>
  <c r="D38" i="2"/>
  <c r="D21" i="1" s="1"/>
  <c r="C38" i="2"/>
  <c r="C21" i="1" s="1"/>
  <c r="F58" i="2"/>
  <c r="F25" i="1" s="1"/>
  <c r="D58" i="2"/>
  <c r="D25" i="1" s="1"/>
  <c r="C58" i="2"/>
  <c r="C25" i="1" s="1"/>
  <c r="F37" i="2"/>
  <c r="D37" i="2"/>
  <c r="C37" i="2"/>
  <c r="F36" i="2"/>
  <c r="F20" i="1" s="1"/>
  <c r="D36" i="2"/>
  <c r="D20" i="1" s="1"/>
  <c r="C36" i="2"/>
  <c r="C20" i="1" s="1"/>
  <c r="F35" i="2"/>
  <c r="D35" i="2"/>
  <c r="C35" i="2"/>
  <c r="F34" i="2"/>
  <c r="D34" i="2"/>
  <c r="C34" i="2"/>
  <c r="F33" i="2"/>
  <c r="D33" i="2"/>
  <c r="C33" i="2"/>
  <c r="F32" i="2"/>
  <c r="D32" i="2"/>
  <c r="C32" i="2"/>
  <c r="F31" i="2"/>
  <c r="D31" i="2"/>
  <c r="C31" i="2"/>
  <c r="F30" i="2"/>
  <c r="D30" i="2"/>
  <c r="C30" i="2"/>
  <c r="F29" i="2"/>
  <c r="D29" i="2"/>
  <c r="C29" i="2"/>
  <c r="F27" i="2"/>
  <c r="D27" i="2"/>
  <c r="C27" i="2"/>
  <c r="F26" i="2"/>
  <c r="D26" i="2"/>
  <c r="C26" i="2"/>
  <c r="F25" i="2"/>
  <c r="D25" i="2"/>
  <c r="C25" i="2"/>
  <c r="F24" i="2"/>
  <c r="D24" i="2"/>
  <c r="C24" i="2"/>
  <c r="F23" i="2"/>
  <c r="D23" i="2"/>
  <c r="C23" i="2"/>
  <c r="F57" i="2"/>
  <c r="F16" i="1" s="1"/>
  <c r="D57" i="2"/>
  <c r="D16" i="1" s="1"/>
  <c r="C57" i="2"/>
  <c r="C16" i="1" s="1"/>
  <c r="F22" i="2"/>
  <c r="D22" i="2"/>
  <c r="C22" i="2"/>
  <c r="F21" i="2"/>
  <c r="F12" i="1" s="1"/>
  <c r="D21" i="2"/>
  <c r="D12" i="1" s="1"/>
  <c r="C21" i="2"/>
  <c r="C12" i="1" s="1"/>
  <c r="F20" i="2"/>
  <c r="D20" i="2"/>
  <c r="C20" i="2"/>
  <c r="F19" i="2"/>
  <c r="D19" i="2"/>
  <c r="C19" i="2"/>
  <c r="F18" i="2"/>
  <c r="D18" i="2"/>
  <c r="C18" i="2"/>
  <c r="F17" i="2"/>
  <c r="D17" i="2"/>
  <c r="C17" i="2"/>
  <c r="F16" i="2"/>
  <c r="D16" i="2"/>
  <c r="C16" i="2"/>
  <c r="F15" i="2"/>
  <c r="F10" i="1" s="1"/>
  <c r="D15" i="2"/>
  <c r="D10" i="1" s="1"/>
  <c r="C15" i="2"/>
  <c r="C10" i="1" s="1"/>
  <c r="F14" i="2"/>
  <c r="D14" i="2"/>
  <c r="C14" i="2"/>
  <c r="F13" i="2"/>
  <c r="D13" i="2"/>
  <c r="C13" i="2"/>
  <c r="F12" i="2"/>
  <c r="F9" i="1" s="1"/>
  <c r="D12" i="2"/>
  <c r="D9" i="1" s="1"/>
  <c r="C12" i="2"/>
  <c r="C9" i="1" s="1"/>
  <c r="F11" i="2"/>
  <c r="D11" i="2"/>
  <c r="C11" i="2"/>
  <c r="F10" i="2"/>
  <c r="D10" i="2"/>
  <c r="C10" i="2"/>
  <c r="F9" i="2"/>
  <c r="D9" i="2"/>
  <c r="C9" i="2"/>
  <c r="F8" i="2"/>
  <c r="D8" i="2"/>
  <c r="C8" i="2"/>
  <c r="F7" i="2"/>
  <c r="D7" i="2"/>
  <c r="C7" i="2"/>
  <c r="F59" i="2" l="1"/>
  <c r="C59" i="2"/>
  <c r="D59" i="2"/>
  <c r="C11" i="1"/>
  <c r="D18" i="1"/>
  <c r="D23" i="1"/>
  <c r="D15" i="1"/>
  <c r="D13" i="1"/>
  <c r="F11" i="1"/>
  <c r="C23" i="1"/>
  <c r="D11" i="1"/>
  <c r="F18" i="1"/>
  <c r="C13" i="1"/>
  <c r="D14" i="1"/>
  <c r="D8" i="1"/>
  <c r="C18" i="1"/>
  <c r="F23" i="1"/>
  <c r="D17" i="1"/>
  <c r="D7" i="1"/>
  <c r="F15" i="1"/>
  <c r="F8" i="1"/>
  <c r="C17" i="1"/>
  <c r="C7" i="1"/>
  <c r="C14" i="1"/>
  <c r="C8" i="1"/>
  <c r="F13" i="1"/>
  <c r="F17" i="1"/>
  <c r="F7" i="1"/>
  <c r="F14" i="1"/>
  <c r="C15" i="1"/>
  <c r="D19" i="1"/>
  <c r="F19" i="1"/>
  <c r="C19" i="1"/>
  <c r="C26" i="1" l="1"/>
  <c r="F26" i="1"/>
  <c r="D26" i="1"/>
  <c r="D13" i="10"/>
  <c r="C13" i="10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57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58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7" i="16"/>
  <c r="C24" i="17"/>
  <c r="D24" i="17"/>
  <c r="E24" i="17"/>
  <c r="C24" i="15"/>
  <c r="E13" i="10" l="1"/>
  <c r="F13" i="10" s="1"/>
  <c r="F10" i="10"/>
  <c r="E8" i="6"/>
  <c r="E8" i="7" s="1"/>
  <c r="E9" i="6"/>
  <c r="E10" i="6"/>
  <c r="E10" i="7" s="1"/>
  <c r="E11" i="6"/>
  <c r="E12" i="6"/>
  <c r="E11" i="7" s="1"/>
  <c r="E13" i="6"/>
  <c r="E13" i="7" s="1"/>
  <c r="E14" i="6"/>
  <c r="E14" i="7" s="1"/>
  <c r="E15" i="6"/>
  <c r="E15" i="7" s="1"/>
  <c r="E10" i="8" s="1"/>
  <c r="E16" i="6"/>
  <c r="E16" i="7" s="1"/>
  <c r="E17" i="6"/>
  <c r="E17" i="7" s="1"/>
  <c r="E18" i="6"/>
  <c r="E18" i="7" s="1"/>
  <c r="E19" i="6"/>
  <c r="E19" i="7" s="1"/>
  <c r="E17" i="8" s="1"/>
  <c r="E20" i="6"/>
  <c r="E20" i="7" s="1"/>
  <c r="E21" i="6"/>
  <c r="E21" i="7" s="1"/>
  <c r="E12" i="8" s="1"/>
  <c r="E22" i="6"/>
  <c r="E23" i="6"/>
  <c r="E22" i="7" s="1"/>
  <c r="E72" i="6"/>
  <c r="E57" i="7" s="1"/>
  <c r="E24" i="8" s="1"/>
  <c r="E24" i="6"/>
  <c r="E25" i="6"/>
  <c r="E24" i="7" s="1"/>
  <c r="E26" i="6"/>
  <c r="E25" i="7" s="1"/>
  <c r="E27" i="6"/>
  <c r="E28" i="6"/>
  <c r="E29" i="6"/>
  <c r="E26" i="7" s="1"/>
  <c r="E30" i="6"/>
  <c r="E27" i="7" s="1"/>
  <c r="E31" i="6"/>
  <c r="E28" i="7" s="1"/>
  <c r="E32" i="6"/>
  <c r="E29" i="7" s="1"/>
  <c r="E33" i="6"/>
  <c r="E30" i="7" s="1"/>
  <c r="E34" i="6"/>
  <c r="E31" i="7" s="1"/>
  <c r="E35" i="6"/>
  <c r="E32" i="7" s="1"/>
  <c r="E36" i="6"/>
  <c r="E37" i="6"/>
  <c r="E42" i="7" s="1"/>
  <c r="E38" i="6"/>
  <c r="E33" i="7" s="1"/>
  <c r="E39" i="6"/>
  <c r="E34" i="7" s="1"/>
  <c r="E40" i="6"/>
  <c r="E41" i="6"/>
  <c r="E35" i="7" s="1"/>
  <c r="E42" i="6"/>
  <c r="E36" i="7" s="1"/>
  <c r="E19" i="8" s="1"/>
  <c r="E43" i="6"/>
  <c r="E44" i="6"/>
  <c r="E45" i="6"/>
  <c r="E58" i="7"/>
  <c r="E25" i="8" s="1"/>
  <c r="E46" i="6"/>
  <c r="E47" i="6"/>
  <c r="E39" i="7" s="1"/>
  <c r="E21" i="8" s="1"/>
  <c r="E48" i="6"/>
  <c r="E40" i="7" s="1"/>
  <c r="E49" i="6"/>
  <c r="E50" i="6"/>
  <c r="E41" i="7" s="1"/>
  <c r="E51" i="6"/>
  <c r="E52" i="6"/>
  <c r="E53" i="6"/>
  <c r="E44" i="7" s="1"/>
  <c r="E23" i="8" s="1"/>
  <c r="E54" i="6"/>
  <c r="E45" i="7" s="1"/>
  <c r="E55" i="6"/>
  <c r="E56" i="6"/>
  <c r="E47" i="7" s="1"/>
  <c r="E57" i="6"/>
  <c r="E48" i="7" s="1"/>
  <c r="E58" i="6"/>
  <c r="E49" i="7" s="1"/>
  <c r="E59" i="6"/>
  <c r="E60" i="6"/>
  <c r="E46" i="7" s="1"/>
  <c r="E61" i="6"/>
  <c r="E62" i="6"/>
  <c r="E51" i="7" s="1"/>
  <c r="E63" i="6"/>
  <c r="E52" i="7" s="1"/>
  <c r="E64" i="6"/>
  <c r="E65" i="6"/>
  <c r="E66" i="6"/>
  <c r="E53" i="7" s="1"/>
  <c r="E67" i="6"/>
  <c r="E54" i="7" s="1"/>
  <c r="E68" i="6"/>
  <c r="E69" i="6"/>
  <c r="E70" i="6"/>
  <c r="E55" i="7" s="1"/>
  <c r="E71" i="6"/>
  <c r="E56" i="7" s="1"/>
  <c r="E7" i="6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57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58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G10" i="10" l="1"/>
  <c r="G13" i="10"/>
  <c r="E8" i="8"/>
  <c r="E7" i="7"/>
  <c r="E9" i="7"/>
  <c r="E16" i="8" s="1"/>
  <c r="E37" i="7"/>
  <c r="E7" i="8" s="1"/>
  <c r="E23" i="7"/>
  <c r="E22" i="8"/>
  <c r="E13" i="8"/>
  <c r="E11" i="8"/>
  <c r="E38" i="7"/>
  <c r="E20" i="8" s="1"/>
  <c r="E50" i="7"/>
  <c r="E15" i="8" s="1"/>
  <c r="E43" i="7"/>
  <c r="E12" i="7"/>
  <c r="E9" i="8" s="1"/>
  <c r="E14" i="8"/>
  <c r="C59" i="7"/>
  <c r="C15" i="8"/>
  <c r="C13" i="8"/>
  <c r="C22" i="8"/>
  <c r="C7" i="8"/>
  <c r="E18" i="8" l="1"/>
  <c r="E26" i="8"/>
  <c r="E59" i="7"/>
  <c r="E22" i="12"/>
  <c r="C21" i="12"/>
  <c r="C20" i="12"/>
  <c r="E20" i="12" s="1"/>
  <c r="C19" i="12"/>
  <c r="E17" i="12"/>
  <c r="E16" i="12"/>
  <c r="E14" i="12"/>
  <c r="E8" i="12"/>
  <c r="E19" i="12" l="1"/>
  <c r="E9" i="12"/>
  <c r="D24" i="12"/>
  <c r="E23" i="12"/>
  <c r="E12" i="12"/>
  <c r="E11" i="12"/>
  <c r="E15" i="12"/>
  <c r="E21" i="12"/>
  <c r="E13" i="12"/>
  <c r="E10" i="12"/>
  <c r="E18" i="12"/>
  <c r="C24" i="12"/>
  <c r="E7" i="12"/>
  <c r="E24" i="12" l="1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E16" i="13" s="1"/>
  <c r="D16" i="13"/>
  <c r="C18" i="13"/>
  <c r="D18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E28" i="13" s="1"/>
  <c r="D28" i="13"/>
  <c r="C29" i="13"/>
  <c r="D29" i="13"/>
  <c r="C30" i="13"/>
  <c r="D30" i="13"/>
  <c r="C17" i="13"/>
  <c r="D17" i="13"/>
  <c r="C31" i="13"/>
  <c r="D31" i="13"/>
  <c r="C8" i="13"/>
  <c r="D8" i="13"/>
  <c r="C41" i="13"/>
  <c r="E41" i="13" s="1"/>
  <c r="D4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2" i="13"/>
  <c r="D42" i="13"/>
  <c r="C43" i="13"/>
  <c r="D43" i="13"/>
  <c r="C44" i="13"/>
  <c r="E44" i="13" s="1"/>
  <c r="D44" i="13"/>
  <c r="C45" i="13"/>
  <c r="D45" i="13"/>
  <c r="C46" i="13"/>
  <c r="D46" i="13"/>
  <c r="C47" i="13"/>
  <c r="D47" i="13"/>
  <c r="C48" i="13"/>
  <c r="E48" i="13" s="1"/>
  <c r="D48" i="13"/>
  <c r="C49" i="13"/>
  <c r="D49" i="13"/>
  <c r="C19" i="13"/>
  <c r="D19" i="13"/>
  <c r="C50" i="13"/>
  <c r="D50" i="13"/>
  <c r="D9" i="13"/>
  <c r="C9" i="13"/>
  <c r="K10" i="13"/>
  <c r="K11" i="13"/>
  <c r="K12" i="13"/>
  <c r="K13" i="13"/>
  <c r="K14" i="13"/>
  <c r="K15" i="13"/>
  <c r="K16" i="13"/>
  <c r="K18" i="13"/>
  <c r="K20" i="13"/>
  <c r="K21" i="13"/>
  <c r="K22" i="13"/>
  <c r="K23" i="13"/>
  <c r="K24" i="13"/>
  <c r="K25" i="13"/>
  <c r="K26" i="13"/>
  <c r="K27" i="13"/>
  <c r="K28" i="13"/>
  <c r="K29" i="13"/>
  <c r="K30" i="13"/>
  <c r="K17" i="13"/>
  <c r="K31" i="13"/>
  <c r="K8" i="13"/>
  <c r="K41" i="13"/>
  <c r="K32" i="13"/>
  <c r="K33" i="13"/>
  <c r="K34" i="13"/>
  <c r="K35" i="13"/>
  <c r="K36" i="13"/>
  <c r="K37" i="13"/>
  <c r="K38" i="13"/>
  <c r="K39" i="13"/>
  <c r="K40" i="13"/>
  <c r="K42" i="13"/>
  <c r="K43" i="13"/>
  <c r="K44" i="13"/>
  <c r="K45" i="13"/>
  <c r="K46" i="13"/>
  <c r="K47" i="13"/>
  <c r="K48" i="13"/>
  <c r="K49" i="13"/>
  <c r="K19" i="13"/>
  <c r="K50" i="13"/>
  <c r="K9" i="13"/>
  <c r="I51" i="13"/>
  <c r="J51" i="13"/>
  <c r="G51" i="13"/>
  <c r="F51" i="13"/>
  <c r="H10" i="13"/>
  <c r="H11" i="13"/>
  <c r="H12" i="13"/>
  <c r="H13" i="13"/>
  <c r="H14" i="13"/>
  <c r="H15" i="13"/>
  <c r="H16" i="13"/>
  <c r="H18" i="13"/>
  <c r="H20" i="13"/>
  <c r="H21" i="13"/>
  <c r="H22" i="13"/>
  <c r="H23" i="13"/>
  <c r="H24" i="13"/>
  <c r="H25" i="13"/>
  <c r="H26" i="13"/>
  <c r="H27" i="13"/>
  <c r="H28" i="13"/>
  <c r="H29" i="13"/>
  <c r="H30" i="13"/>
  <c r="H17" i="13"/>
  <c r="H31" i="13"/>
  <c r="H8" i="13"/>
  <c r="H41" i="13"/>
  <c r="H32" i="13"/>
  <c r="H33" i="13"/>
  <c r="H34" i="13"/>
  <c r="H35" i="13"/>
  <c r="H36" i="13"/>
  <c r="H37" i="13"/>
  <c r="H38" i="13"/>
  <c r="H39" i="13"/>
  <c r="H40" i="13"/>
  <c r="H42" i="13"/>
  <c r="H43" i="13"/>
  <c r="H44" i="13"/>
  <c r="H45" i="13"/>
  <c r="H46" i="13"/>
  <c r="H47" i="13"/>
  <c r="H48" i="13"/>
  <c r="H49" i="13"/>
  <c r="H19" i="13"/>
  <c r="H50" i="13"/>
  <c r="H9" i="13"/>
  <c r="E45" i="13" l="1"/>
  <c r="E36" i="13"/>
  <c r="E32" i="13"/>
  <c r="E17" i="13"/>
  <c r="E27" i="13"/>
  <c r="E23" i="13"/>
  <c r="E13" i="13"/>
  <c r="E26" i="13"/>
  <c r="E42" i="13"/>
  <c r="E46" i="13"/>
  <c r="E21" i="13"/>
  <c r="C51" i="13"/>
  <c r="D51" i="13"/>
  <c r="E33" i="13"/>
  <c r="H51" i="13"/>
  <c r="E40" i="13"/>
  <c r="E31" i="13"/>
  <c r="E19" i="13"/>
  <c r="E39" i="13"/>
  <c r="E15" i="13"/>
  <c r="E49" i="13"/>
  <c r="E30" i="13"/>
  <c r="E18" i="13"/>
  <c r="E10" i="13"/>
  <c r="E47" i="13"/>
  <c r="E8" i="13"/>
  <c r="E11" i="13"/>
  <c r="E43" i="13"/>
  <c r="E29" i="13"/>
  <c r="E14" i="13"/>
  <c r="E38" i="13"/>
  <c r="E25" i="13"/>
  <c r="E9" i="13"/>
  <c r="E35" i="13"/>
  <c r="E22" i="13"/>
  <c r="E50" i="13"/>
  <c r="E34" i="13"/>
  <c r="E37" i="13"/>
  <c r="E24" i="13"/>
  <c r="E20" i="13"/>
  <c r="E12" i="13"/>
  <c r="K51" i="13"/>
  <c r="E51" i="13" l="1"/>
  <c r="C50" i="11"/>
  <c r="C11" i="10" s="1"/>
  <c r="D50" i="11"/>
  <c r="D11" i="10" s="1"/>
  <c r="E49" i="11"/>
  <c r="E18" i="11"/>
  <c r="E48" i="11"/>
  <c r="E47" i="11"/>
  <c r="E46" i="11"/>
  <c r="E45" i="11"/>
  <c r="E44" i="11"/>
  <c r="E43" i="11"/>
  <c r="E42" i="11"/>
  <c r="E41" i="11"/>
  <c r="E39" i="11"/>
  <c r="E38" i="11"/>
  <c r="E37" i="11"/>
  <c r="E36" i="11"/>
  <c r="E35" i="11"/>
  <c r="E34" i="11"/>
  <c r="E33" i="11"/>
  <c r="E32" i="11"/>
  <c r="E31" i="11"/>
  <c r="E40" i="11"/>
  <c r="E7" i="11"/>
  <c r="E30" i="11"/>
  <c r="E16" i="11"/>
  <c r="E29" i="11"/>
  <c r="E28" i="11"/>
  <c r="E27" i="11"/>
  <c r="E26" i="11"/>
  <c r="E25" i="11"/>
  <c r="E24" i="11"/>
  <c r="E23" i="11"/>
  <c r="E22" i="11"/>
  <c r="E21" i="11"/>
  <c r="E20" i="11"/>
  <c r="E19" i="11"/>
  <c r="E17" i="11"/>
  <c r="E15" i="11"/>
  <c r="E14" i="11"/>
  <c r="E13" i="11"/>
  <c r="E12" i="11"/>
  <c r="E11" i="11"/>
  <c r="E10" i="11"/>
  <c r="E9" i="11"/>
  <c r="E8" i="11"/>
  <c r="E11" i="10" l="1"/>
  <c r="G11" i="10" s="1"/>
  <c r="E50" i="11"/>
  <c r="F11" i="10" l="1"/>
  <c r="C9" i="8" l="1"/>
  <c r="C12" i="8"/>
  <c r="C19" i="8"/>
  <c r="C25" i="8"/>
  <c r="C20" i="8"/>
  <c r="C21" i="8"/>
  <c r="C23" i="8"/>
  <c r="C11" i="8" l="1"/>
  <c r="C8" i="8"/>
  <c r="C24" i="8"/>
  <c r="C18" i="8"/>
  <c r="C16" i="8"/>
  <c r="C14" i="8"/>
  <c r="C10" i="8"/>
  <c r="C17" i="8"/>
  <c r="D7" i="4"/>
  <c r="E7" i="4"/>
  <c r="F7" i="4"/>
  <c r="C7" i="4"/>
  <c r="D23" i="4"/>
  <c r="E23" i="4"/>
  <c r="F23" i="4"/>
  <c r="D22" i="4"/>
  <c r="E22" i="4"/>
  <c r="F22" i="4"/>
  <c r="D21" i="4"/>
  <c r="E21" i="4"/>
  <c r="F21" i="4"/>
  <c r="D20" i="4"/>
  <c r="E20" i="4"/>
  <c r="F20" i="4"/>
  <c r="D19" i="4"/>
  <c r="E19" i="4"/>
  <c r="F19" i="4"/>
  <c r="D18" i="4"/>
  <c r="E18" i="4"/>
  <c r="F18" i="4"/>
  <c r="D17" i="4"/>
  <c r="E17" i="4"/>
  <c r="F17" i="4"/>
  <c r="D16" i="4"/>
  <c r="E16" i="4"/>
  <c r="F16" i="4"/>
  <c r="D15" i="4"/>
  <c r="E15" i="4"/>
  <c r="F15" i="4"/>
  <c r="D14" i="4"/>
  <c r="E14" i="4"/>
  <c r="F14" i="4"/>
  <c r="D13" i="4"/>
  <c r="E13" i="4"/>
  <c r="F13" i="4"/>
  <c r="D12" i="4"/>
  <c r="E12" i="4"/>
  <c r="F12" i="4"/>
  <c r="D11" i="4"/>
  <c r="E11" i="4"/>
  <c r="F11" i="4"/>
  <c r="D10" i="4"/>
  <c r="E10" i="4"/>
  <c r="F10" i="4"/>
  <c r="D9" i="4"/>
  <c r="E9" i="4"/>
  <c r="F9" i="4"/>
  <c r="D8" i="4"/>
  <c r="E8" i="4"/>
  <c r="F8" i="4"/>
  <c r="C11" i="4"/>
  <c r="C16" i="4"/>
  <c r="C23" i="4"/>
  <c r="C22" i="4"/>
  <c r="C21" i="4"/>
  <c r="C20" i="4"/>
  <c r="C19" i="4"/>
  <c r="C18" i="4"/>
  <c r="C17" i="4"/>
  <c r="C15" i="4"/>
  <c r="C14" i="4"/>
  <c r="C13" i="4"/>
  <c r="C12" i="4"/>
  <c r="C10" i="4"/>
  <c r="C9" i="4"/>
  <c r="C8" i="4"/>
  <c r="C12" i="10"/>
  <c r="E12" i="10"/>
  <c r="D12" i="10"/>
  <c r="G12" i="10" s="1"/>
  <c r="F12" i="10" l="1"/>
  <c r="C26" i="8"/>
  <c r="F24" i="4"/>
  <c r="E24" i="4"/>
  <c r="D24" i="4"/>
  <c r="C24" i="4"/>
  <c r="E93" i="3" l="1"/>
  <c r="F93" i="3"/>
  <c r="D93" i="3"/>
  <c r="E24" i="2"/>
  <c r="E20" i="2"/>
  <c r="E56" i="2"/>
  <c r="E50" i="2"/>
  <c r="E18" i="2"/>
  <c r="E45" i="2"/>
  <c r="E52" i="2"/>
  <c r="E19" i="2"/>
  <c r="E41" i="2"/>
  <c r="E23" i="2"/>
  <c r="E15" i="2"/>
  <c r="E10" i="1" s="1"/>
  <c r="E43" i="2"/>
  <c r="E7" i="2"/>
  <c r="E32" i="2"/>
  <c r="E44" i="2"/>
  <c r="E24" i="1" s="1"/>
  <c r="E26" i="2"/>
  <c r="E35" i="2"/>
  <c r="E54" i="2"/>
  <c r="E16" i="2"/>
  <c r="E49" i="2"/>
  <c r="E12" i="2"/>
  <c r="E9" i="1" s="1"/>
  <c r="E38" i="2"/>
  <c r="E21" i="1" s="1"/>
  <c r="E40" i="2"/>
  <c r="E58" i="2"/>
  <c r="E25" i="1" s="1"/>
  <c r="E14" i="2"/>
  <c r="E27" i="2"/>
  <c r="E22" i="2"/>
  <c r="E46" i="2"/>
  <c r="E48" i="2"/>
  <c r="E34" i="2"/>
  <c r="E55" i="2"/>
  <c r="E36" i="2"/>
  <c r="E20" i="1" s="1"/>
  <c r="E30" i="2"/>
  <c r="E17" i="2"/>
  <c r="E25" i="2"/>
  <c r="E39" i="2"/>
  <c r="E22" i="1" s="1"/>
  <c r="E53" i="2"/>
  <c r="E51" i="2"/>
  <c r="E29" i="2"/>
  <c r="E31" i="2"/>
  <c r="E9" i="2"/>
  <c r="E42" i="2"/>
  <c r="E47" i="2"/>
  <c r="E11" i="2"/>
  <c r="E37" i="2"/>
  <c r="E21" i="2"/>
  <c r="E12" i="1" s="1"/>
  <c r="E33" i="2"/>
  <c r="E13" i="2"/>
  <c r="E57" i="2"/>
  <c r="E16" i="1" s="1"/>
  <c r="E8" i="2"/>
  <c r="E10" i="2"/>
  <c r="D95" i="3" l="1"/>
  <c r="E59" i="2"/>
  <c r="E17" i="1"/>
  <c r="E8" i="1"/>
  <c r="E7" i="1"/>
  <c r="E13" i="1"/>
  <c r="E11" i="1"/>
  <c r="E19" i="1"/>
  <c r="E23" i="1"/>
  <c r="E14" i="1"/>
  <c r="E18" i="1"/>
  <c r="E15" i="1"/>
  <c r="E26" i="1" l="1"/>
  <c r="E9" i="10" s="1"/>
</calcChain>
</file>

<file path=xl/sharedStrings.xml><?xml version="1.0" encoding="utf-8"?>
<sst xmlns="http://schemas.openxmlformats.org/spreadsheetml/2006/main" count="811" uniqueCount="214">
  <si>
    <t>COLEGIO</t>
  </si>
  <si>
    <t xml:space="preserve">Abogados ejercientes residentes              </t>
  </si>
  <si>
    <t xml:space="preserve">Abogados ejercientes no residentes </t>
  </si>
  <si>
    <t>No ejercientes</t>
  </si>
  <si>
    <t>TOTAL</t>
  </si>
  <si>
    <t>Por Colegios</t>
  </si>
  <si>
    <t>TOTALES</t>
  </si>
  <si>
    <t xml:space="preserve">ABOGADOS RESIDENTES              </t>
  </si>
  <si>
    <t>ABOGADOS NO RESIDENTES</t>
  </si>
  <si>
    <t>COLEGIADOS NO EJERCIENTES</t>
  </si>
  <si>
    <t>TOTAL ABOGADOS</t>
  </si>
  <si>
    <t>Fuente:</t>
  </si>
  <si>
    <t>Consejo General de la Abogacia Española</t>
  </si>
  <si>
    <t>PROVINCIA</t>
  </si>
  <si>
    <t>Araba/Álava</t>
  </si>
  <si>
    <t>Albacete</t>
  </si>
  <si>
    <t>Almería</t>
  </si>
  <si>
    <t>Badajoz</t>
  </si>
  <si>
    <t xml:space="preserve">Balears, Illes </t>
  </si>
  <si>
    <t>Barcelona</t>
  </si>
  <si>
    <t>Burgos</t>
  </si>
  <si>
    <t>Cádiz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</si>
  <si>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</si>
  <si>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</si>
  <si>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</si>
  <si>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</si>
  <si>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</si>
  <si>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</si>
  <si>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</si>
  <si>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</si>
  <si>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</si>
  <si>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</si>
  <si>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</si>
  <si>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</si>
  <si>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</si>
  <si>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</si>
  <si>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</si>
  <si>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</si>
  <si>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</si>
  <si>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</si>
  <si>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</si>
  <si>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</si>
  <si>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</si>
  <si>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 xml:space="preserve">Palmas, Las 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</si>
  <si>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</si>
  <si>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</si>
  <si>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</si>
  <si>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</si>
  <si>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</si>
  <si>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</si>
  <si>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</si>
  <si>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</si>
  <si>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</si>
  <si>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</si>
  <si>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Valencia/Valéncia</t>
  </si>
  <si>
    <t>Valladolid</t>
  </si>
  <si>
    <t>Bizkaia</t>
  </si>
  <si>
    <t>Zamora</t>
  </si>
  <si>
    <t>Zaragoza</t>
  </si>
  <si>
    <t>Ceuta</t>
  </si>
  <si>
    <t>Melilla</t>
  </si>
  <si>
    <t xml:space="preserve">Total </t>
  </si>
  <si>
    <t>Abogados residentes</t>
  </si>
  <si>
    <t>Abogados no residentes</t>
  </si>
  <si>
    <t>Total de abogados</t>
  </si>
  <si>
    <t>Colegiados no ejercientes</t>
  </si>
  <si>
    <t>Por provincias</t>
  </si>
  <si>
    <t>Ávila</t>
  </si>
  <si>
    <t>Cáceres</t>
  </si>
  <si>
    <t>A Coruña</t>
  </si>
  <si>
    <t>Consejo General de la Abogacía Española</t>
  </si>
  <si>
    <t>Andalucía</t>
  </si>
  <si>
    <t>Aragón</t>
  </si>
  <si>
    <t>Canarias</t>
  </si>
  <si>
    <t>Castilla y León</t>
  </si>
  <si>
    <t>Castilla - La Mancha</t>
  </si>
  <si>
    <t>Cataluña</t>
  </si>
  <si>
    <t>Comunitat Valenciana</t>
  </si>
  <si>
    <t>Extremadura</t>
  </si>
  <si>
    <t>Galicia</t>
  </si>
  <si>
    <t>País Vasco</t>
  </si>
  <si>
    <t>Total</t>
  </si>
  <si>
    <t>ccaa</t>
  </si>
  <si>
    <t>Por Comunidades Autónomas</t>
  </si>
  <si>
    <t>Por Provincias</t>
  </si>
  <si>
    <t>Mujeres</t>
  </si>
  <si>
    <t>Hombres</t>
  </si>
  <si>
    <t>Vacantes</t>
  </si>
  <si>
    <r>
      <t>Andalucía</t>
    </r>
    <r>
      <rPr>
        <sz val="10"/>
        <color rgb="FFFF0000"/>
        <rFont val="Verdana"/>
        <family val="2"/>
      </rPr>
      <t>*</t>
    </r>
  </si>
  <si>
    <t>*Incluye Ceuta y Melilla</t>
  </si>
  <si>
    <t>Alicante</t>
  </si>
  <si>
    <t>Antequera</t>
  </si>
  <si>
    <t>Cartagena</t>
  </si>
  <si>
    <t>Elche</t>
  </si>
  <si>
    <t>Gijón</t>
  </si>
  <si>
    <t>Jerez de la Frontera</t>
  </si>
  <si>
    <t>Las Palmas de Gran Canaria</t>
  </si>
  <si>
    <t>Lorca</t>
  </si>
  <si>
    <t>Málaga</t>
  </si>
  <si>
    <t>Manresa</t>
  </si>
  <si>
    <t>Mataró</t>
  </si>
  <si>
    <t>Oviedo</t>
  </si>
  <si>
    <t>Reus</t>
  </si>
  <si>
    <t>Santiago de Compostela</t>
  </si>
  <si>
    <t>Tenerife</t>
  </si>
  <si>
    <t>Terrassa</t>
  </si>
  <si>
    <t>Tortosa</t>
  </si>
  <si>
    <t>Valdepeñas</t>
  </si>
  <si>
    <t>Vigo</t>
  </si>
  <si>
    <t>Yecla</t>
  </si>
  <si>
    <t>Consejo General de Procuradores de España: Memoria Anual 2017</t>
  </si>
  <si>
    <r>
      <rPr>
        <b/>
        <sz val="11"/>
        <color rgb="FF0C1EA4"/>
        <rFont val="Verdana"/>
        <family val="2"/>
      </rPr>
      <t>COLEGIOS</t>
    </r>
  </si>
  <si>
    <t>Por Sexo y Provincia</t>
  </si>
  <si>
    <t>Por Sexo y Colegios</t>
  </si>
  <si>
    <t>Por Sexo y Comunidad Autónoma</t>
  </si>
  <si>
    <t>Consejo General del Notariado</t>
  </si>
  <si>
    <t>PROFESIONALES EN LA ADMINISTRACION DE JUSTICIA</t>
  </si>
  <si>
    <t>1. Abogados</t>
  </si>
  <si>
    <t>1.1. Abogados por Comunidades Autónomas</t>
  </si>
  <si>
    <t>1.2. Abogados por provincias</t>
  </si>
  <si>
    <t>1.3. Abogados por Colegios</t>
  </si>
  <si>
    <t>2. Procuradores</t>
  </si>
  <si>
    <t>2.1. Procuradores por sexo y Comunidades Autónomas</t>
  </si>
  <si>
    <t>2.2. Procuradores por sexo y Provincias</t>
  </si>
  <si>
    <t>2.3. Procuradores por sexo y Colegios</t>
  </si>
  <si>
    <t>3. Graduados sociales</t>
  </si>
  <si>
    <t>3.3. Graduados Sociales por Colegio, sexo y modalidad</t>
  </si>
  <si>
    <t>4. Notarías y notarios</t>
  </si>
  <si>
    <t>4.1. Notarios por Comunidades Autónomas</t>
  </si>
  <si>
    <t>4.2. Notarios por Provincias</t>
  </si>
  <si>
    <t>5. Registradores</t>
  </si>
  <si>
    <t>5.2. Registradores por sexo y  provincias</t>
  </si>
  <si>
    <t>5.3. Plazas de Registradores por Comunidades Autónomas</t>
  </si>
  <si>
    <t>5.4. Plazas de Registradores por Provincias</t>
  </si>
  <si>
    <t>6. Resumen</t>
  </si>
  <si>
    <t>Profesionales en la Administración de Justicia</t>
  </si>
  <si>
    <t>Datos a 1 de enero de 2018</t>
  </si>
  <si>
    <t>Resumen</t>
  </si>
  <si>
    <t>% Hombres</t>
  </si>
  <si>
    <t>% Mujeres</t>
  </si>
  <si>
    <t>Abogados</t>
  </si>
  <si>
    <t>Procuradores</t>
  </si>
  <si>
    <t>Graduados Sociales</t>
  </si>
  <si>
    <t>Notarios</t>
  </si>
  <si>
    <t xml:space="preserve">Registradores </t>
  </si>
  <si>
    <t>ND</t>
  </si>
  <si>
    <t>Inicio</t>
  </si>
  <si>
    <t>Consejo General de Colegios de Graduados Sociales de España</t>
  </si>
  <si>
    <t xml:space="preserve">(1) Ejercientes, no ejercientes </t>
  </si>
  <si>
    <t>Colegio</t>
  </si>
  <si>
    <t>Total (1) por Colegio</t>
  </si>
  <si>
    <t>Álava/Araba</t>
  </si>
  <si>
    <t>Alicante/Alacant</t>
  </si>
  <si>
    <t>Gran Canaria Y Fuerteventura</t>
  </si>
  <si>
    <t>Lanzarote</t>
  </si>
  <si>
    <t>Málaga Y Melilla</t>
  </si>
  <si>
    <t>Santa Cruz De Tenerife</t>
  </si>
  <si>
    <t>Valencia</t>
  </si>
  <si>
    <t>Guipúzcoa/Guipuzkoa</t>
  </si>
  <si>
    <t>Bizkaia/Vizcaya</t>
  </si>
  <si>
    <t>Pais Vasco</t>
  </si>
  <si>
    <t>CCAA</t>
  </si>
  <si>
    <t xml:space="preserve">Ejercientes </t>
  </si>
  <si>
    <t>No Ejercientes</t>
  </si>
  <si>
    <t>Total Hombre</t>
  </si>
  <si>
    <t>Total Mujer</t>
  </si>
  <si>
    <t>Graduados sociales a 1 de enero de 2018</t>
  </si>
  <si>
    <t>Por Colegio, sexo y modalidad</t>
  </si>
  <si>
    <t>(1) Ejercientes, no ejercientes</t>
  </si>
  <si>
    <t>Procuradores ejercientes a 1 de Enero de 2018</t>
  </si>
  <si>
    <t>Procuradores ejercientes a 1 de enero de 2018</t>
  </si>
  <si>
    <t>Notarios a 1 de enero de 2018</t>
  </si>
  <si>
    <t>Abogados a 1 de enero de 2018</t>
  </si>
  <si>
    <t>Datos a 1 de enero  de 2018</t>
  </si>
  <si>
    <t>Alcalá De Henares</t>
  </si>
  <si>
    <t>Alcoy</t>
  </si>
  <si>
    <t>Alzira</t>
  </si>
  <si>
    <t>Baleares</t>
  </si>
  <si>
    <t>Estella</t>
  </si>
  <si>
    <t>Ferrol</t>
  </si>
  <si>
    <t>Figueres</t>
  </si>
  <si>
    <t>Granollers</t>
  </si>
  <si>
    <t>Jerez De La Frontera</t>
  </si>
  <si>
    <t>Lucena</t>
  </si>
  <si>
    <t>Orihuela</t>
  </si>
  <si>
    <t>Palmas, Las</t>
  </si>
  <si>
    <t>Pamplona</t>
  </si>
  <si>
    <t>Sabadell</t>
  </si>
  <si>
    <t>Sant Feliu</t>
  </si>
  <si>
    <t>Santa Cruz De La Palma</t>
  </si>
  <si>
    <t>Santiago</t>
  </si>
  <si>
    <t>Sueca</t>
  </si>
  <si>
    <t>Tafalla</t>
  </si>
  <si>
    <t>Talavera De La Reina</t>
  </si>
  <si>
    <t>Tudela</t>
  </si>
  <si>
    <t>Vic</t>
  </si>
  <si>
    <t>Castilla - la Mancha</t>
  </si>
  <si>
    <t>3.2. Graduados Sociales por sexo y Colegio</t>
  </si>
  <si>
    <t>Registradores a 1 de enero de 2018</t>
  </si>
  <si>
    <t>HOMBRES</t>
  </si>
  <si>
    <t>MUJERES</t>
  </si>
  <si>
    <t>Colegio de Registradores de la Propiedad  y Mercantiles de España</t>
  </si>
  <si>
    <t>Plazas Registradores</t>
  </si>
  <si>
    <t>Nº de plazas por Provincia</t>
  </si>
  <si>
    <t>5.1. Registradores por sexo y  Comunidades Autónomas</t>
  </si>
  <si>
    <t>3.1. Graduados Sociales por sexo y Comunidades Autónomas</t>
  </si>
  <si>
    <t>Nº de Plazas por Comunidad Autónoma</t>
  </si>
  <si>
    <t>Total (1) por Comunidades Autónomas</t>
  </si>
  <si>
    <t>Navarra (Comunidad Foral de)</t>
  </si>
  <si>
    <t>Murcia (Región de)</t>
  </si>
  <si>
    <t xml:space="preserve">Balears (Illes) </t>
  </si>
  <si>
    <t>Asturias (Principado de)</t>
  </si>
  <si>
    <t>Madrid (Comunidad de)</t>
  </si>
  <si>
    <t>Valencia/València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</si>
</sst>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rgb="FF00009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14"/>
      <color rgb="FF000099"/>
      <name val="Verdana"/>
      <family val="2"/>
    </font>
    <font>
      <b/>
      <sz val="12"/>
      <color rgb="FF0C1EA4"/>
      <name val="Verdana"/>
      <family val="2"/>
    </font>
    <font>
      <b/>
      <sz val="14"/>
      <color rgb="FF0C1EA4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1"/>
      <name val="Verdana"/>
      <family val="2"/>
    </font>
    <font>
      <b/>
      <sz val="11"/>
      <color rgb="FF0C1EA4"/>
      <name val="Verdana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b/>
      <sz val="12"/>
      <color theme="1"/>
      <name val="Verdana"/>
      <family val="2"/>
    </font>
    <font>
      <b/>
      <u/>
      <sz val="12"/>
      <color rgb="FF0C1EA4"/>
      <name val="Verdana"/>
      <family val="2"/>
    </font>
    <font>
      <sz val="11"/>
      <name val="Verdana"/>
      <family val="2"/>
    </font>
    <font>
      <u/>
      <sz val="10"/>
      <color indexed="12"/>
      <name val="Times New Roman"/>
      <family val="1"/>
    </font>
    <font>
      <b/>
      <i/>
      <u/>
      <sz val="18"/>
      <color indexed="12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u/>
      <sz val="12"/>
      <color theme="1"/>
      <name val="Verdana"/>
      <family val="2"/>
    </font>
    <font>
      <b/>
      <sz val="18"/>
      <color theme="0"/>
      <name val="Verdana"/>
      <family val="2"/>
    </font>
    <font>
      <b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B6C5D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6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7">
    <xf numFmtId="0" fontId="0" fillId="0" borderId="0" xfId="0"/>
    <xf numFmtId="0" fontId="2" fillId="0" borderId="2" xfId="0" applyFont="1" applyFill="1" applyBorder="1"/>
    <xf numFmtId="0" fontId="3" fillId="2" borderId="1" xfId="0" applyFont="1" applyFill="1" applyBorder="1"/>
    <xf numFmtId="0" fontId="2" fillId="0" borderId="3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/>
    <xf numFmtId="3" fontId="2" fillId="0" borderId="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0" borderId="0" xfId="0" applyFont="1" applyFill="1" applyBorder="1"/>
    <xf numFmtId="0" fontId="9" fillId="0" borderId="0" xfId="0" applyFont="1"/>
    <xf numFmtId="0" fontId="2" fillId="0" borderId="6" xfId="0" applyFont="1" applyFill="1" applyBorder="1"/>
    <xf numFmtId="0" fontId="3" fillId="0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3" fontId="8" fillId="0" borderId="3" xfId="0" applyNumberFormat="1" applyFont="1" applyBorder="1"/>
    <xf numFmtId="3" fontId="8" fillId="0" borderId="2" xfId="0" applyNumberFormat="1" applyFont="1" applyBorder="1"/>
    <xf numFmtId="3" fontId="10" fillId="0" borderId="1" xfId="0" applyNumberFormat="1" applyFont="1" applyBorder="1"/>
    <xf numFmtId="0" fontId="11" fillId="0" borderId="0" xfId="0" applyFont="1"/>
    <xf numFmtId="3" fontId="3" fillId="0" borderId="1" xfId="0" applyNumberFormat="1" applyFont="1" applyFill="1" applyBorder="1"/>
    <xf numFmtId="0" fontId="2" fillId="0" borderId="8" xfId="0" applyFont="1" applyFill="1" applyBorder="1"/>
    <xf numFmtId="0" fontId="2" fillId="3" borderId="2" xfId="0" applyFont="1" applyFill="1" applyBorder="1"/>
    <xf numFmtId="0" fontId="13" fillId="0" borderId="1" xfId="0" applyFont="1" applyFill="1" applyBorder="1"/>
    <xf numFmtId="0" fontId="15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3" xfId="0" applyFont="1" applyFill="1" applyBorder="1"/>
    <xf numFmtId="0" fontId="20" fillId="0" borderId="2" xfId="0" applyFont="1" applyFill="1" applyBorder="1"/>
    <xf numFmtId="0" fontId="20" fillId="0" borderId="5" xfId="0" applyFont="1" applyFill="1" applyBorder="1"/>
    <xf numFmtId="0" fontId="2" fillId="0" borderId="3" xfId="0" applyFont="1" applyFill="1" applyBorder="1" applyAlignment="1">
      <alignment horizontal="center"/>
    </xf>
    <xf numFmtId="0" fontId="22" fillId="0" borderId="0" xfId="2" applyFont="1" applyAlignment="1" applyProtection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4" fillId="2" borderId="3" xfId="3" applyFont="1" applyFill="1" applyBorder="1" applyAlignment="1">
      <alignment vertical="center" wrapText="1"/>
    </xf>
    <xf numFmtId="0" fontId="24" fillId="2" borderId="2" xfId="3" applyFont="1" applyFill="1" applyBorder="1" applyAlignment="1">
      <alignment vertical="center" wrapText="1"/>
    </xf>
    <xf numFmtId="0" fontId="25" fillId="2" borderId="1" xfId="3" applyFont="1" applyFill="1" applyBorder="1" applyAlignment="1">
      <alignment vertical="center" wrapText="1"/>
    </xf>
    <xf numFmtId="0" fontId="26" fillId="0" borderId="0" xfId="0" applyFont="1"/>
    <xf numFmtId="0" fontId="26" fillId="0" borderId="12" xfId="0" applyFont="1" applyBorder="1"/>
    <xf numFmtId="0" fontId="22" fillId="2" borderId="12" xfId="2" applyFont="1" applyFill="1" applyBorder="1" applyAlignment="1" applyProtection="1">
      <alignment horizontal="center" vertical="center" wrapText="1"/>
    </xf>
    <xf numFmtId="0" fontId="24" fillId="2" borderId="2" xfId="3" applyFont="1" applyFill="1" applyBorder="1" applyAlignment="1">
      <alignment vertical="center"/>
    </xf>
    <xf numFmtId="0" fontId="19" fillId="0" borderId="0" xfId="0" applyFont="1" applyAlignment="1"/>
    <xf numFmtId="0" fontId="2" fillId="0" borderId="0" xfId="0" applyFont="1" applyFill="1" applyBorder="1"/>
    <xf numFmtId="0" fontId="3" fillId="0" borderId="0" xfId="0" applyFont="1" applyFill="1" applyBorder="1"/>
    <xf numFmtId="2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12" xfId="0" applyBorder="1"/>
    <xf numFmtId="0" fontId="17" fillId="2" borderId="12" xfId="1" applyFont="1" applyFill="1" applyBorder="1"/>
    <xf numFmtId="0" fontId="21" fillId="0" borderId="0" xfId="2" applyAlignment="1" applyProtection="1"/>
    <xf numFmtId="2" fontId="2" fillId="0" borderId="5" xfId="0" applyNumberFormat="1" applyFont="1" applyFill="1" applyBorder="1" applyAlignment="1">
      <alignment horizontal="center"/>
    </xf>
    <xf numFmtId="3" fontId="2" fillId="0" borderId="3" xfId="0" applyNumberFormat="1" applyFont="1" applyFill="1" applyBorder="1"/>
    <xf numFmtId="3" fontId="26" fillId="0" borderId="0" xfId="0" applyNumberFormat="1" applyFont="1"/>
    <xf numFmtId="3" fontId="2" fillId="0" borderId="6" xfId="0" applyNumberFormat="1" applyFont="1" applyFill="1" applyBorder="1"/>
    <xf numFmtId="3" fontId="10" fillId="0" borderId="4" xfId="0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2" xfId="0" applyFont="1" applyBorder="1"/>
    <xf numFmtId="0" fontId="8" fillId="0" borderId="0" xfId="0" applyFont="1"/>
    <xf numFmtId="0" fontId="13" fillId="2" borderId="1" xfId="0" applyFont="1" applyFill="1" applyBorder="1"/>
    <xf numFmtId="0" fontId="29" fillId="2" borderId="1" xfId="3" applyFont="1" applyFill="1" applyBorder="1" applyAlignment="1">
      <alignment vertical="center" wrapText="1"/>
    </xf>
    <xf numFmtId="3" fontId="8" fillId="3" borderId="2" xfId="0" applyNumberFormat="1" applyFont="1" applyFill="1" applyBorder="1"/>
    <xf numFmtId="0" fontId="24" fillId="5" borderId="2" xfId="3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3" fontId="8" fillId="0" borderId="14" xfId="0" applyNumberFormat="1" applyFont="1" applyBorder="1"/>
    <xf numFmtId="0" fontId="8" fillId="0" borderId="14" xfId="0" applyFont="1" applyBorder="1"/>
    <xf numFmtId="0" fontId="28" fillId="4" borderId="13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22" fillId="2" borderId="12" xfId="2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_Divorcios ingresados 3T 2010" xfId="1"/>
    <cellStyle name="Normal_Hoja1" xfId="3"/>
  </cellStyles>
  <dxfs count="0"/>
  <tableStyles count="0" defaultTableStyle="TableStyleMedium2" defaultPivotStyle="PivotStyleLight16"/>
  <colors>
    <mruColors>
      <color rgb="FF0C1EA4"/>
      <color rgb="FF1128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485775</xdr:colOff>
      <xdr:row>6</xdr:row>
      <xdr:rowOff>142875</xdr:rowOff>
    </xdr:to>
    <xdr:pic>
      <xdr:nvPicPr>
        <xdr:cNvPr id="8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76200" y="0"/>
          <a:ext cx="19335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8"/>
  <sheetViews>
    <sheetView tabSelected="1" workbookViewId="0">
      <selection activeCell="A8" sqref="A8"/>
    </sheetView>
  </sheetViews>
  <sheetFormatPr baseColWidth="10" defaultRowHeight="15" x14ac:dyDescent="0.25"/>
  <cols>
    <col min="3" max="3" width="10.5703125" customWidth="1"/>
    <col min="9" max="9" width="11.85546875" customWidth="1"/>
  </cols>
  <sheetData>
    <row r="1" spans="3:15" ht="22.5" customHeight="1" x14ac:dyDescent="0.25">
      <c r="D1" s="66" t="s">
        <v>116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3:15" ht="22.5" customHeight="1" x14ac:dyDescent="0.25">
      <c r="G2" s="67" t="s">
        <v>173</v>
      </c>
      <c r="H2" s="67"/>
      <c r="I2" s="67"/>
      <c r="J2" s="67"/>
      <c r="K2" s="67"/>
    </row>
    <row r="3" spans="3:15" ht="18" x14ac:dyDescent="0.25">
      <c r="D3" s="49"/>
    </row>
    <row r="4" spans="3:15" x14ac:dyDescent="0.25">
      <c r="D4" s="48"/>
    </row>
    <row r="5" spans="3:15" x14ac:dyDescent="0.25">
      <c r="D5" s="48"/>
    </row>
    <row r="8" spans="3:15" ht="15.75" x14ac:dyDescent="0.25">
      <c r="C8" s="68" t="s">
        <v>117</v>
      </c>
      <c r="D8" s="68"/>
      <c r="E8" s="68"/>
      <c r="F8" s="68"/>
    </row>
    <row r="9" spans="3:15" ht="15.75" x14ac:dyDescent="0.25">
      <c r="C9" s="24"/>
      <c r="D9" s="24"/>
      <c r="E9" s="24"/>
      <c r="F9" s="24"/>
    </row>
    <row r="10" spans="3:15" ht="15.75" x14ac:dyDescent="0.25">
      <c r="D10" s="69" t="s">
        <v>118</v>
      </c>
      <c r="E10" s="69"/>
      <c r="F10" s="69"/>
      <c r="G10" s="69"/>
      <c r="H10" s="69"/>
    </row>
    <row r="11" spans="3:15" ht="15.75" x14ac:dyDescent="0.25">
      <c r="D11" s="69" t="s">
        <v>119</v>
      </c>
      <c r="E11" s="69"/>
      <c r="F11" s="69"/>
      <c r="G11" s="69"/>
    </row>
    <row r="12" spans="3:15" ht="15.75" x14ac:dyDescent="0.25">
      <c r="D12" s="69" t="s">
        <v>120</v>
      </c>
      <c r="E12" s="69"/>
      <c r="F12" s="69"/>
      <c r="G12" s="69"/>
    </row>
    <row r="14" spans="3:15" ht="15.75" x14ac:dyDescent="0.25">
      <c r="C14" s="68" t="s">
        <v>121</v>
      </c>
      <c r="D14" s="68"/>
      <c r="E14" s="68"/>
      <c r="F14" s="68"/>
    </row>
    <row r="15" spans="3:15" ht="15.75" x14ac:dyDescent="0.25">
      <c r="C15" s="24"/>
      <c r="D15" s="24"/>
      <c r="E15" s="24"/>
      <c r="F15" s="24"/>
    </row>
    <row r="16" spans="3:15" ht="15.75" x14ac:dyDescent="0.25">
      <c r="D16" s="69" t="s">
        <v>122</v>
      </c>
      <c r="E16" s="69"/>
      <c r="F16" s="69"/>
      <c r="G16" s="69"/>
      <c r="H16" s="69"/>
      <c r="I16" s="69"/>
      <c r="J16" s="69"/>
    </row>
    <row r="17" spans="3:11" ht="15.75" x14ac:dyDescent="0.25">
      <c r="D17" s="69" t="s">
        <v>123</v>
      </c>
      <c r="E17" s="69"/>
      <c r="F17" s="69"/>
      <c r="G17" s="69"/>
      <c r="H17" s="69"/>
      <c r="I17" s="25"/>
    </row>
    <row r="18" spans="3:11" ht="15.75" x14ac:dyDescent="0.25">
      <c r="D18" s="69" t="s">
        <v>124</v>
      </c>
      <c r="E18" s="69"/>
      <c r="F18" s="69"/>
      <c r="G18" s="69"/>
      <c r="H18" s="69"/>
      <c r="I18" s="25"/>
    </row>
    <row r="20" spans="3:11" ht="15.75" x14ac:dyDescent="0.25">
      <c r="C20" s="68" t="s">
        <v>125</v>
      </c>
      <c r="D20" s="68"/>
      <c r="E20" s="68"/>
      <c r="F20" s="68"/>
    </row>
    <row r="21" spans="3:11" ht="15.75" x14ac:dyDescent="0.25">
      <c r="C21" s="24"/>
      <c r="D21" s="24"/>
      <c r="E21" s="24"/>
      <c r="F21" s="24"/>
    </row>
    <row r="22" spans="3:11" ht="15.75" x14ac:dyDescent="0.25">
      <c r="C22" s="31"/>
      <c r="D22" s="41" t="s">
        <v>205</v>
      </c>
      <c r="E22" s="41"/>
      <c r="F22" s="41"/>
      <c r="G22" s="41"/>
      <c r="H22" s="41"/>
      <c r="I22" s="41"/>
      <c r="J22" s="41"/>
      <c r="K22" s="32"/>
    </row>
    <row r="23" spans="3:11" ht="15.75" x14ac:dyDescent="0.25">
      <c r="D23" s="69" t="s">
        <v>197</v>
      </c>
      <c r="E23" s="69"/>
      <c r="F23" s="69"/>
      <c r="G23" s="69"/>
      <c r="H23" s="69"/>
    </row>
    <row r="24" spans="3:11" ht="15.75" x14ac:dyDescent="0.25">
      <c r="D24" s="69" t="s">
        <v>126</v>
      </c>
      <c r="E24" s="69"/>
      <c r="F24" s="69"/>
      <c r="G24" s="69"/>
      <c r="H24" s="69"/>
      <c r="I24" s="69"/>
    </row>
    <row r="26" spans="3:11" ht="15.75" x14ac:dyDescent="0.25">
      <c r="C26" s="68" t="s">
        <v>127</v>
      </c>
      <c r="D26" s="68"/>
      <c r="E26" s="68"/>
      <c r="F26" s="68"/>
    </row>
    <row r="27" spans="3:11" ht="15.75" x14ac:dyDescent="0.25">
      <c r="C27" s="24"/>
      <c r="D27" s="24"/>
      <c r="E27" s="24"/>
      <c r="F27" s="24"/>
    </row>
    <row r="28" spans="3:11" ht="15.75" x14ac:dyDescent="0.25">
      <c r="D28" s="69" t="s">
        <v>128</v>
      </c>
      <c r="E28" s="69"/>
      <c r="F28" s="69"/>
      <c r="G28" s="69"/>
      <c r="H28" s="69"/>
    </row>
    <row r="29" spans="3:11" ht="15.75" x14ac:dyDescent="0.25">
      <c r="D29" s="69" t="s">
        <v>129</v>
      </c>
      <c r="E29" s="69"/>
      <c r="F29" s="69"/>
      <c r="G29" s="69"/>
    </row>
    <row r="31" spans="3:11" ht="15.75" x14ac:dyDescent="0.25">
      <c r="C31" s="68" t="s">
        <v>130</v>
      </c>
      <c r="D31" s="68"/>
      <c r="E31" s="68"/>
      <c r="F31" s="68"/>
    </row>
    <row r="32" spans="3:11" ht="15.75" x14ac:dyDescent="0.25">
      <c r="C32" s="24"/>
      <c r="D32" s="24"/>
      <c r="E32" s="24"/>
      <c r="F32" s="24"/>
    </row>
    <row r="33" spans="3:10" ht="15.75" x14ac:dyDescent="0.25">
      <c r="D33" s="41" t="s">
        <v>204</v>
      </c>
      <c r="E33" s="50"/>
      <c r="F33" s="50"/>
      <c r="G33" s="50"/>
      <c r="H33" s="50"/>
      <c r="I33" s="50"/>
    </row>
    <row r="34" spans="3:10" ht="15.75" x14ac:dyDescent="0.25">
      <c r="D34" s="41" t="s">
        <v>131</v>
      </c>
      <c r="E34" s="41"/>
      <c r="F34" s="41"/>
      <c r="G34" s="41"/>
      <c r="H34" s="41"/>
    </row>
    <row r="35" spans="3:10" ht="15.75" x14ac:dyDescent="0.25">
      <c r="D35" s="41" t="s">
        <v>132</v>
      </c>
      <c r="E35" s="41"/>
      <c r="F35" s="41"/>
      <c r="G35" s="41"/>
      <c r="H35" s="41"/>
      <c r="I35" s="41"/>
      <c r="J35" s="41"/>
    </row>
    <row r="36" spans="3:10" ht="15.75" x14ac:dyDescent="0.25">
      <c r="D36" s="41" t="s">
        <v>133</v>
      </c>
      <c r="E36" s="41"/>
      <c r="F36" s="41"/>
      <c r="G36" s="41"/>
      <c r="H36" s="41"/>
    </row>
    <row r="38" spans="3:10" ht="15.75" x14ac:dyDescent="0.25">
      <c r="C38" s="70" t="s">
        <v>134</v>
      </c>
      <c r="D38" s="70"/>
      <c r="E38" s="70"/>
      <c r="F38" s="70"/>
    </row>
  </sheetData>
  <mergeCells count="18">
    <mergeCell ref="C38:F38"/>
    <mergeCell ref="C26:F26"/>
    <mergeCell ref="C31:F31"/>
    <mergeCell ref="D23:H23"/>
    <mergeCell ref="D24:I24"/>
    <mergeCell ref="D28:H28"/>
    <mergeCell ref="D29:G29"/>
    <mergeCell ref="D1:O1"/>
    <mergeCell ref="G2:K2"/>
    <mergeCell ref="C8:F8"/>
    <mergeCell ref="C14:F14"/>
    <mergeCell ref="C20:F20"/>
    <mergeCell ref="D17:H17"/>
    <mergeCell ref="D18:H18"/>
    <mergeCell ref="D10:H10"/>
    <mergeCell ref="D11:G11"/>
    <mergeCell ref="D12:G12"/>
    <mergeCell ref="D16:J16"/>
  </mergeCells>
  <hyperlinks>
    <hyperlink ref="D10" location="'Abogados por CCAA'!A1" display="1.1. Abogados por Comunidades Autónomas"/>
    <hyperlink ref="D11" location="'Abogados por Provincia'!A1" display="1.2. Abogados por provincias"/>
    <hyperlink ref="D12:F12" location="'Abogados por Colegios'!A1" display="1.3. Abogados por Colegios"/>
    <hyperlink ref="D16:I16" location="'Procuradores por Sexo y CCAA'!A1" display="2.1. Procuradores por sexo y Comunidades Autónomas"/>
    <hyperlink ref="D17:H17" location="'Procuradores por Sexo y Provinc'!A1" display="2.2. Procuradores por sexo y Provincias"/>
    <hyperlink ref="D18:H18" location="'Procuradores por Sexo y Colegio'!A1" display="2.3. Procuradores por sexo y Colegios"/>
    <hyperlink ref="D28:H28" location="'Notarios por CCAA'!A1" display="4.1. Notarios por Comunidades Autónomas"/>
    <hyperlink ref="D29:G29" location="'Notarios por Provincia'!A1" display="4.2. Notarios por Provincias"/>
    <hyperlink ref="C38:F38" location="Resumen!A1" display="6. Resumen"/>
    <hyperlink ref="D22:K22" location="'Graduados por Sexo y CCAA'!A1" display="3.1. Graduados Sociales por sexo y  por Comunidades Autónomas"/>
    <hyperlink ref="D23:H23" location="'Graduados por Sexo y Colegio'!A1" display="3.2. Graduados Sociales por sexo y Colegio"/>
    <hyperlink ref="D24:I24" location="'Graduados por Sexo y Modalidad'!A1" display="3.3. Graduados Sociales por Colegio, sexo y modalidad"/>
    <hyperlink ref="D33:I33" location="'Registradores por Sexo y CCAA'!A1" display="5.1. Registradores por sexo y  Comunidades Autónomas"/>
    <hyperlink ref="D34:H34" location="'Registradores por Sexo y Provin'!A1" display="5.2. Registradores por sexo y  provincias"/>
    <hyperlink ref="D35:J35" location="'Plazas Registradores por CCAA'!A1" display="5.3. Plazas de Registradores por Comunidades Autónomas"/>
    <hyperlink ref="D36:H36" location="'Plazas Registradores Provincia'!A1" display="5.4. Plazas de Registradores por Provincia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workbookViewId="0"/>
  </sheetViews>
  <sheetFormatPr baseColWidth="10" defaultRowHeight="14.25" x14ac:dyDescent="0.2"/>
  <cols>
    <col min="1" max="1" width="11.42578125" style="37"/>
    <col min="2" max="2" width="30.5703125" style="37" customWidth="1"/>
    <col min="3" max="3" width="10.5703125" style="37" bestFit="1" customWidth="1"/>
    <col min="4" max="5" width="11.42578125" style="37"/>
    <col min="6" max="6" width="15.7109375" style="37" customWidth="1"/>
    <col min="7" max="7" width="14.140625" style="37" customWidth="1"/>
    <col min="8" max="8" width="10.5703125" style="37" bestFit="1" customWidth="1"/>
    <col min="9" max="9" width="14.42578125" style="37" customWidth="1"/>
    <col min="10" max="10" width="11.42578125" style="37"/>
    <col min="11" max="11" width="8" style="37" bestFit="1" customWidth="1"/>
    <col min="12" max="16384" width="11.42578125" style="37"/>
  </cols>
  <sheetData>
    <row r="1" spans="2:11" x14ac:dyDescent="0.2">
      <c r="I1" s="38"/>
      <c r="J1" s="38"/>
      <c r="K1" s="38"/>
    </row>
    <row r="2" spans="2:11" ht="22.5" x14ac:dyDescent="0.25">
      <c r="B2" s="9" t="s">
        <v>166</v>
      </c>
      <c r="I2" s="73" t="s">
        <v>146</v>
      </c>
      <c r="J2" s="73"/>
      <c r="K2" s="38"/>
    </row>
    <row r="3" spans="2:11" x14ac:dyDescent="0.2">
      <c r="I3" s="38"/>
      <c r="J3" s="38"/>
      <c r="K3" s="38"/>
    </row>
    <row r="4" spans="2:11" ht="15" x14ac:dyDescent="0.2">
      <c r="B4" s="8" t="s">
        <v>167</v>
      </c>
    </row>
    <row r="6" spans="2:11" x14ac:dyDescent="0.2">
      <c r="C6" s="74" t="s">
        <v>81</v>
      </c>
      <c r="D6" s="75"/>
      <c r="E6" s="76"/>
      <c r="F6" s="74" t="s">
        <v>86</v>
      </c>
      <c r="G6" s="75"/>
      <c r="H6" s="76"/>
      <c r="I6" s="74" t="s">
        <v>85</v>
      </c>
      <c r="J6" s="75"/>
      <c r="K6" s="76"/>
    </row>
    <row r="7" spans="2:11" ht="42.75" x14ac:dyDescent="0.2">
      <c r="B7" s="4" t="s">
        <v>149</v>
      </c>
      <c r="C7" s="4" t="s">
        <v>162</v>
      </c>
      <c r="D7" s="4" t="s">
        <v>163</v>
      </c>
      <c r="E7" s="4" t="s">
        <v>61</v>
      </c>
      <c r="F7" s="4" t="s">
        <v>162</v>
      </c>
      <c r="G7" s="4" t="s">
        <v>163</v>
      </c>
      <c r="H7" s="4" t="s">
        <v>164</v>
      </c>
      <c r="I7" s="4" t="s">
        <v>162</v>
      </c>
      <c r="J7" s="4" t="s">
        <v>163</v>
      </c>
      <c r="K7" s="4" t="s">
        <v>165</v>
      </c>
    </row>
    <row r="8" spans="2:11" x14ac:dyDescent="0.2">
      <c r="B8" s="21" t="s">
        <v>69</v>
      </c>
      <c r="C8" s="21">
        <f t="shared" ref="C8:C50" si="0">F8+I8</f>
        <v>390</v>
      </c>
      <c r="D8" s="21">
        <f t="shared" ref="D8:D50" si="1">G8+J8</f>
        <v>398</v>
      </c>
      <c r="E8" s="21">
        <f t="shared" ref="E8:E50" si="2">SUM(C8:D8)</f>
        <v>788</v>
      </c>
      <c r="F8" s="21">
        <v>198</v>
      </c>
      <c r="G8" s="21">
        <v>150</v>
      </c>
      <c r="H8" s="21">
        <f t="shared" ref="H8:H50" si="3">SUM(F8:G8)</f>
        <v>348</v>
      </c>
      <c r="I8" s="21">
        <v>192</v>
      </c>
      <c r="J8" s="21">
        <v>248</v>
      </c>
      <c r="K8" s="21">
        <f t="shared" ref="K8:K50" si="4">SUM(I8:J8)</f>
        <v>440</v>
      </c>
    </row>
    <row r="9" spans="2:11" x14ac:dyDescent="0.2">
      <c r="B9" s="21" t="s">
        <v>151</v>
      </c>
      <c r="C9" s="21">
        <f t="shared" si="0"/>
        <v>55</v>
      </c>
      <c r="D9" s="21">
        <f t="shared" si="1"/>
        <v>92</v>
      </c>
      <c r="E9" s="21">
        <f t="shared" si="2"/>
        <v>147</v>
      </c>
      <c r="F9" s="21">
        <v>30</v>
      </c>
      <c r="G9" s="21">
        <v>36</v>
      </c>
      <c r="H9" s="21">
        <f t="shared" si="3"/>
        <v>66</v>
      </c>
      <c r="I9" s="21">
        <v>25</v>
      </c>
      <c r="J9" s="21">
        <v>56</v>
      </c>
      <c r="K9" s="21">
        <f t="shared" si="4"/>
        <v>81</v>
      </c>
    </row>
    <row r="10" spans="2:11" x14ac:dyDescent="0.2">
      <c r="B10" s="21" t="s">
        <v>15</v>
      </c>
      <c r="C10" s="21">
        <f t="shared" si="0"/>
        <v>60</v>
      </c>
      <c r="D10" s="21">
        <f t="shared" si="1"/>
        <v>38</v>
      </c>
      <c r="E10" s="21">
        <f t="shared" si="2"/>
        <v>98</v>
      </c>
      <c r="F10" s="21">
        <v>32</v>
      </c>
      <c r="G10" s="21">
        <v>21</v>
      </c>
      <c r="H10" s="21">
        <f t="shared" si="3"/>
        <v>53</v>
      </c>
      <c r="I10" s="21">
        <v>28</v>
      </c>
      <c r="J10" s="21">
        <v>17</v>
      </c>
      <c r="K10" s="21">
        <f t="shared" si="4"/>
        <v>45</v>
      </c>
    </row>
    <row r="11" spans="2:11" x14ac:dyDescent="0.2">
      <c r="B11" s="21" t="s">
        <v>152</v>
      </c>
      <c r="C11" s="21">
        <f t="shared" si="0"/>
        <v>554</v>
      </c>
      <c r="D11" s="21">
        <f t="shared" si="1"/>
        <v>343</v>
      </c>
      <c r="E11" s="21">
        <f t="shared" si="2"/>
        <v>897</v>
      </c>
      <c r="F11" s="21">
        <v>308</v>
      </c>
      <c r="G11" s="21">
        <v>162</v>
      </c>
      <c r="H11" s="21">
        <f t="shared" si="3"/>
        <v>470</v>
      </c>
      <c r="I11" s="21">
        <v>246</v>
      </c>
      <c r="J11" s="21">
        <v>181</v>
      </c>
      <c r="K11" s="21">
        <f t="shared" si="4"/>
        <v>427</v>
      </c>
    </row>
    <row r="12" spans="2:11" x14ac:dyDescent="0.2">
      <c r="B12" s="21" t="s">
        <v>16</v>
      </c>
      <c r="C12" s="21">
        <f t="shared" si="0"/>
        <v>222</v>
      </c>
      <c r="D12" s="21">
        <f t="shared" si="1"/>
        <v>112</v>
      </c>
      <c r="E12" s="21">
        <f t="shared" si="2"/>
        <v>334</v>
      </c>
      <c r="F12" s="21">
        <v>113</v>
      </c>
      <c r="G12" s="21">
        <v>47</v>
      </c>
      <c r="H12" s="21">
        <f t="shared" si="3"/>
        <v>160</v>
      </c>
      <c r="I12" s="21">
        <v>109</v>
      </c>
      <c r="J12" s="21">
        <v>65</v>
      </c>
      <c r="K12" s="21">
        <f t="shared" si="4"/>
        <v>174</v>
      </c>
    </row>
    <row r="13" spans="2:11" x14ac:dyDescent="0.2">
      <c r="B13" s="21" t="s">
        <v>72</v>
      </c>
      <c r="C13" s="21">
        <f t="shared" si="0"/>
        <v>370</v>
      </c>
      <c r="D13" s="21">
        <f t="shared" si="1"/>
        <v>341</v>
      </c>
      <c r="E13" s="21">
        <f t="shared" si="2"/>
        <v>711</v>
      </c>
      <c r="F13" s="21">
        <v>196</v>
      </c>
      <c r="G13" s="21">
        <v>190</v>
      </c>
      <c r="H13" s="21">
        <f t="shared" si="3"/>
        <v>386</v>
      </c>
      <c r="I13" s="21">
        <v>174</v>
      </c>
      <c r="J13" s="21">
        <v>151</v>
      </c>
      <c r="K13" s="21">
        <f t="shared" si="4"/>
        <v>325</v>
      </c>
    </row>
    <row r="14" spans="2:11" x14ac:dyDescent="0.2">
      <c r="B14" s="21" t="s">
        <v>41</v>
      </c>
      <c r="C14" s="21">
        <f t="shared" si="0"/>
        <v>260</v>
      </c>
      <c r="D14" s="21">
        <f t="shared" si="1"/>
        <v>374</v>
      </c>
      <c r="E14" s="21">
        <f t="shared" si="2"/>
        <v>634</v>
      </c>
      <c r="F14" s="21">
        <v>129</v>
      </c>
      <c r="G14" s="21">
        <v>156</v>
      </c>
      <c r="H14" s="21">
        <f t="shared" si="3"/>
        <v>285</v>
      </c>
      <c r="I14" s="21">
        <v>131</v>
      </c>
      <c r="J14" s="21">
        <v>218</v>
      </c>
      <c r="K14" s="21">
        <f t="shared" si="4"/>
        <v>349</v>
      </c>
    </row>
    <row r="15" spans="2:11" x14ac:dyDescent="0.2">
      <c r="B15" s="21" t="s">
        <v>67</v>
      </c>
      <c r="C15" s="21">
        <f t="shared" si="0"/>
        <v>26</v>
      </c>
      <c r="D15" s="21">
        <f t="shared" si="1"/>
        <v>35</v>
      </c>
      <c r="E15" s="21">
        <f t="shared" si="2"/>
        <v>61</v>
      </c>
      <c r="F15" s="21">
        <v>14</v>
      </c>
      <c r="G15" s="21">
        <v>19</v>
      </c>
      <c r="H15" s="21">
        <f t="shared" si="3"/>
        <v>33</v>
      </c>
      <c r="I15" s="21">
        <v>12</v>
      </c>
      <c r="J15" s="21">
        <v>16</v>
      </c>
      <c r="K15" s="21">
        <f t="shared" si="4"/>
        <v>28</v>
      </c>
    </row>
    <row r="16" spans="2:11" x14ac:dyDescent="0.2">
      <c r="B16" s="21" t="s">
        <v>17</v>
      </c>
      <c r="C16" s="21">
        <f t="shared" si="0"/>
        <v>146</v>
      </c>
      <c r="D16" s="21">
        <f t="shared" si="1"/>
        <v>32</v>
      </c>
      <c r="E16" s="21">
        <f t="shared" si="2"/>
        <v>178</v>
      </c>
      <c r="F16" s="21">
        <v>78</v>
      </c>
      <c r="G16" s="21">
        <v>13</v>
      </c>
      <c r="H16" s="21">
        <f t="shared" si="3"/>
        <v>91</v>
      </c>
      <c r="I16" s="21">
        <v>68</v>
      </c>
      <c r="J16" s="21">
        <v>19</v>
      </c>
      <c r="K16" s="21">
        <f t="shared" si="4"/>
        <v>87</v>
      </c>
    </row>
    <row r="17" spans="2:11" x14ac:dyDescent="0.2">
      <c r="B17" s="21" t="s">
        <v>18</v>
      </c>
      <c r="C17" s="21">
        <f t="shared" si="0"/>
        <v>392</v>
      </c>
      <c r="D17" s="21">
        <f t="shared" si="1"/>
        <v>212</v>
      </c>
      <c r="E17" s="21">
        <f t="shared" si="2"/>
        <v>604</v>
      </c>
      <c r="F17" s="21">
        <v>217</v>
      </c>
      <c r="G17" s="21">
        <v>101</v>
      </c>
      <c r="H17" s="21">
        <f t="shared" si="3"/>
        <v>318</v>
      </c>
      <c r="I17" s="21">
        <v>175</v>
      </c>
      <c r="J17" s="21">
        <v>111</v>
      </c>
      <c r="K17" s="21">
        <f t="shared" si="4"/>
        <v>286</v>
      </c>
    </row>
    <row r="18" spans="2:11" x14ac:dyDescent="0.2">
      <c r="B18" s="21" t="s">
        <v>19</v>
      </c>
      <c r="C18" s="21">
        <f t="shared" si="0"/>
        <v>1333</v>
      </c>
      <c r="D18" s="21">
        <f t="shared" si="1"/>
        <v>408</v>
      </c>
      <c r="E18" s="21">
        <f t="shared" si="2"/>
        <v>1741</v>
      </c>
      <c r="F18" s="21">
        <v>742</v>
      </c>
      <c r="G18" s="21">
        <v>231</v>
      </c>
      <c r="H18" s="21">
        <f t="shared" si="3"/>
        <v>973</v>
      </c>
      <c r="I18" s="21">
        <v>591</v>
      </c>
      <c r="J18" s="21">
        <v>177</v>
      </c>
      <c r="K18" s="21">
        <f t="shared" si="4"/>
        <v>768</v>
      </c>
    </row>
    <row r="19" spans="2:11" x14ac:dyDescent="0.2">
      <c r="B19" s="21" t="s">
        <v>159</v>
      </c>
      <c r="C19" s="21">
        <f t="shared" si="0"/>
        <v>126</v>
      </c>
      <c r="D19" s="21">
        <f t="shared" si="1"/>
        <v>100</v>
      </c>
      <c r="E19" s="21">
        <f t="shared" si="2"/>
        <v>226</v>
      </c>
      <c r="F19" s="21">
        <v>59</v>
      </c>
      <c r="G19" s="21">
        <v>53</v>
      </c>
      <c r="H19" s="21">
        <f t="shared" si="3"/>
        <v>112</v>
      </c>
      <c r="I19" s="21">
        <v>67</v>
      </c>
      <c r="J19" s="21">
        <v>47</v>
      </c>
      <c r="K19" s="21">
        <f t="shared" si="4"/>
        <v>114</v>
      </c>
    </row>
    <row r="20" spans="2:11" x14ac:dyDescent="0.2">
      <c r="B20" s="21" t="s">
        <v>20</v>
      </c>
      <c r="C20" s="21">
        <f t="shared" si="0"/>
        <v>35</v>
      </c>
      <c r="D20" s="21">
        <f t="shared" si="1"/>
        <v>34</v>
      </c>
      <c r="E20" s="21">
        <f t="shared" si="2"/>
        <v>69</v>
      </c>
      <c r="F20" s="21">
        <v>18</v>
      </c>
      <c r="G20" s="21">
        <v>15</v>
      </c>
      <c r="H20" s="21">
        <f t="shared" si="3"/>
        <v>33</v>
      </c>
      <c r="I20" s="21">
        <v>17</v>
      </c>
      <c r="J20" s="21">
        <v>19</v>
      </c>
      <c r="K20" s="21">
        <f t="shared" si="4"/>
        <v>36</v>
      </c>
    </row>
    <row r="21" spans="2:11" x14ac:dyDescent="0.2">
      <c r="B21" s="21" t="s">
        <v>68</v>
      </c>
      <c r="C21" s="21">
        <f t="shared" si="0"/>
        <v>46</v>
      </c>
      <c r="D21" s="21">
        <f t="shared" si="1"/>
        <v>16</v>
      </c>
      <c r="E21" s="21">
        <f t="shared" si="2"/>
        <v>62</v>
      </c>
      <c r="F21" s="21">
        <v>27</v>
      </c>
      <c r="G21" s="21">
        <v>6</v>
      </c>
      <c r="H21" s="21">
        <f t="shared" si="3"/>
        <v>33</v>
      </c>
      <c r="I21" s="21">
        <v>19</v>
      </c>
      <c r="J21" s="21">
        <v>10</v>
      </c>
      <c r="K21" s="21">
        <f t="shared" si="4"/>
        <v>29</v>
      </c>
    </row>
    <row r="22" spans="2:11" x14ac:dyDescent="0.2">
      <c r="B22" s="21" t="s">
        <v>21</v>
      </c>
      <c r="C22" s="21">
        <f t="shared" si="0"/>
        <v>477</v>
      </c>
      <c r="D22" s="21">
        <f t="shared" si="1"/>
        <v>108</v>
      </c>
      <c r="E22" s="21">
        <f t="shared" si="2"/>
        <v>585</v>
      </c>
      <c r="F22" s="21">
        <v>312</v>
      </c>
      <c r="G22" s="21">
        <v>69</v>
      </c>
      <c r="H22" s="21">
        <f t="shared" si="3"/>
        <v>381</v>
      </c>
      <c r="I22" s="21">
        <v>165</v>
      </c>
      <c r="J22" s="21">
        <v>39</v>
      </c>
      <c r="K22" s="21">
        <f t="shared" si="4"/>
        <v>204</v>
      </c>
    </row>
    <row r="23" spans="2:11" x14ac:dyDescent="0.2">
      <c r="B23" s="21" t="s">
        <v>47</v>
      </c>
      <c r="C23" s="21">
        <f t="shared" si="0"/>
        <v>89</v>
      </c>
      <c r="D23" s="21">
        <f t="shared" si="1"/>
        <v>107</v>
      </c>
      <c r="E23" s="21">
        <f t="shared" si="2"/>
        <v>196</v>
      </c>
      <c r="F23" s="21">
        <v>49</v>
      </c>
      <c r="G23" s="21">
        <v>59</v>
      </c>
      <c r="H23" s="21">
        <f t="shared" si="3"/>
        <v>108</v>
      </c>
      <c r="I23" s="21">
        <v>40</v>
      </c>
      <c r="J23" s="21">
        <v>48</v>
      </c>
      <c r="K23" s="21">
        <f t="shared" si="4"/>
        <v>88</v>
      </c>
    </row>
    <row r="24" spans="2:11" x14ac:dyDescent="0.2">
      <c r="B24" s="21" t="s">
        <v>22</v>
      </c>
      <c r="C24" s="21">
        <f t="shared" si="0"/>
        <v>176</v>
      </c>
      <c r="D24" s="21">
        <f t="shared" si="1"/>
        <v>113</v>
      </c>
      <c r="E24" s="21">
        <f t="shared" si="2"/>
        <v>289</v>
      </c>
      <c r="F24" s="21">
        <v>95</v>
      </c>
      <c r="G24" s="21">
        <v>53</v>
      </c>
      <c r="H24" s="21">
        <f t="shared" si="3"/>
        <v>148</v>
      </c>
      <c r="I24" s="21">
        <v>81</v>
      </c>
      <c r="J24" s="21">
        <v>60</v>
      </c>
      <c r="K24" s="21">
        <f t="shared" si="4"/>
        <v>141</v>
      </c>
    </row>
    <row r="25" spans="2:11" x14ac:dyDescent="0.2">
      <c r="B25" s="21" t="s">
        <v>23</v>
      </c>
      <c r="C25" s="21">
        <f t="shared" si="0"/>
        <v>84</v>
      </c>
      <c r="D25" s="21">
        <f t="shared" si="1"/>
        <v>21</v>
      </c>
      <c r="E25" s="21">
        <f t="shared" si="2"/>
        <v>105</v>
      </c>
      <c r="F25" s="21">
        <v>46</v>
      </c>
      <c r="G25" s="21">
        <v>14</v>
      </c>
      <c r="H25" s="21">
        <f t="shared" si="3"/>
        <v>60</v>
      </c>
      <c r="I25" s="21">
        <v>38</v>
      </c>
      <c r="J25" s="21">
        <v>7</v>
      </c>
      <c r="K25" s="21">
        <f t="shared" si="4"/>
        <v>45</v>
      </c>
    </row>
    <row r="26" spans="2:11" x14ac:dyDescent="0.2">
      <c r="B26" s="21" t="s">
        <v>24</v>
      </c>
      <c r="C26" s="21">
        <f t="shared" si="0"/>
        <v>246</v>
      </c>
      <c r="D26" s="21">
        <f t="shared" si="1"/>
        <v>32</v>
      </c>
      <c r="E26" s="21">
        <f t="shared" si="2"/>
        <v>278</v>
      </c>
      <c r="F26" s="21">
        <v>167</v>
      </c>
      <c r="G26" s="21">
        <v>27</v>
      </c>
      <c r="H26" s="21">
        <f t="shared" si="3"/>
        <v>194</v>
      </c>
      <c r="I26" s="21">
        <v>79</v>
      </c>
      <c r="J26" s="21">
        <v>5</v>
      </c>
      <c r="K26" s="21">
        <f t="shared" si="4"/>
        <v>84</v>
      </c>
    </row>
    <row r="27" spans="2:11" x14ac:dyDescent="0.2">
      <c r="B27" s="21" t="s">
        <v>153</v>
      </c>
      <c r="C27" s="21">
        <f t="shared" si="0"/>
        <v>367</v>
      </c>
      <c r="D27" s="21">
        <f t="shared" si="1"/>
        <v>218</v>
      </c>
      <c r="E27" s="21">
        <f t="shared" si="2"/>
        <v>585</v>
      </c>
      <c r="F27" s="21">
        <v>217</v>
      </c>
      <c r="G27" s="21">
        <v>85</v>
      </c>
      <c r="H27" s="21">
        <f t="shared" si="3"/>
        <v>302</v>
      </c>
      <c r="I27" s="21">
        <v>150</v>
      </c>
      <c r="J27" s="21">
        <v>133</v>
      </c>
      <c r="K27" s="21">
        <f t="shared" si="4"/>
        <v>283</v>
      </c>
    </row>
    <row r="28" spans="2:11" x14ac:dyDescent="0.2">
      <c r="B28" s="21" t="s">
        <v>27</v>
      </c>
      <c r="C28" s="21">
        <f t="shared" si="0"/>
        <v>237</v>
      </c>
      <c r="D28" s="21">
        <f t="shared" si="1"/>
        <v>45</v>
      </c>
      <c r="E28" s="21">
        <f t="shared" si="2"/>
        <v>282</v>
      </c>
      <c r="F28" s="21">
        <v>136</v>
      </c>
      <c r="G28" s="21">
        <v>24</v>
      </c>
      <c r="H28" s="21">
        <f t="shared" si="3"/>
        <v>160</v>
      </c>
      <c r="I28" s="21">
        <v>101</v>
      </c>
      <c r="J28" s="21">
        <v>21</v>
      </c>
      <c r="K28" s="21">
        <f t="shared" si="4"/>
        <v>122</v>
      </c>
    </row>
    <row r="29" spans="2:11" x14ac:dyDescent="0.2">
      <c r="B29" s="21" t="s">
        <v>158</v>
      </c>
      <c r="C29" s="21">
        <f t="shared" si="0"/>
        <v>44</v>
      </c>
      <c r="D29" s="21">
        <f t="shared" si="1"/>
        <v>86</v>
      </c>
      <c r="E29" s="21">
        <f t="shared" si="2"/>
        <v>130</v>
      </c>
      <c r="F29" s="21">
        <v>23</v>
      </c>
      <c r="G29" s="21">
        <v>34</v>
      </c>
      <c r="H29" s="21">
        <f t="shared" si="3"/>
        <v>57</v>
      </c>
      <c r="I29" s="21">
        <v>21</v>
      </c>
      <c r="J29" s="21">
        <v>52</v>
      </c>
      <c r="K29" s="21">
        <f t="shared" si="4"/>
        <v>73</v>
      </c>
    </row>
    <row r="30" spans="2:11" x14ac:dyDescent="0.2">
      <c r="B30" s="21" t="s">
        <v>29</v>
      </c>
      <c r="C30" s="21">
        <f t="shared" si="0"/>
        <v>136</v>
      </c>
      <c r="D30" s="21">
        <f t="shared" si="1"/>
        <v>76</v>
      </c>
      <c r="E30" s="21">
        <f t="shared" si="2"/>
        <v>212</v>
      </c>
      <c r="F30" s="21">
        <v>84</v>
      </c>
      <c r="G30" s="21">
        <v>49</v>
      </c>
      <c r="H30" s="21">
        <f t="shared" si="3"/>
        <v>133</v>
      </c>
      <c r="I30" s="21">
        <v>52</v>
      </c>
      <c r="J30" s="21">
        <v>27</v>
      </c>
      <c r="K30" s="21">
        <f t="shared" si="4"/>
        <v>79</v>
      </c>
    </row>
    <row r="31" spans="2:11" x14ac:dyDescent="0.2">
      <c r="B31" s="21" t="s">
        <v>31</v>
      </c>
      <c r="C31" s="21">
        <f t="shared" si="0"/>
        <v>131</v>
      </c>
      <c r="D31" s="21">
        <f t="shared" si="1"/>
        <v>50</v>
      </c>
      <c r="E31" s="21">
        <f t="shared" si="2"/>
        <v>181</v>
      </c>
      <c r="F31" s="21">
        <v>75</v>
      </c>
      <c r="G31" s="21">
        <v>35</v>
      </c>
      <c r="H31" s="21">
        <f t="shared" si="3"/>
        <v>110</v>
      </c>
      <c r="I31" s="21">
        <v>56</v>
      </c>
      <c r="J31" s="21">
        <v>15</v>
      </c>
      <c r="K31" s="21">
        <f t="shared" si="4"/>
        <v>71</v>
      </c>
    </row>
    <row r="32" spans="2:11" x14ac:dyDescent="0.2">
      <c r="B32" s="21" t="s">
        <v>154</v>
      </c>
      <c r="C32" s="21">
        <f t="shared" si="0"/>
        <v>56</v>
      </c>
      <c r="D32" s="21">
        <f t="shared" si="1"/>
        <v>14</v>
      </c>
      <c r="E32" s="21">
        <f t="shared" si="2"/>
        <v>70</v>
      </c>
      <c r="F32" s="21">
        <v>28</v>
      </c>
      <c r="G32" s="21">
        <v>4</v>
      </c>
      <c r="H32" s="21">
        <f t="shared" si="3"/>
        <v>32</v>
      </c>
      <c r="I32" s="21">
        <v>28</v>
      </c>
      <c r="J32" s="21">
        <v>10</v>
      </c>
      <c r="K32" s="21">
        <f t="shared" si="4"/>
        <v>38</v>
      </c>
    </row>
    <row r="33" spans="2:11" x14ac:dyDescent="0.2">
      <c r="B33" s="21" t="s">
        <v>32</v>
      </c>
      <c r="C33" s="21">
        <f t="shared" si="0"/>
        <v>93</v>
      </c>
      <c r="D33" s="21">
        <f t="shared" si="1"/>
        <v>145</v>
      </c>
      <c r="E33" s="21">
        <f t="shared" si="2"/>
        <v>238</v>
      </c>
      <c r="F33" s="21">
        <v>49</v>
      </c>
      <c r="G33" s="21">
        <v>70</v>
      </c>
      <c r="H33" s="21">
        <f t="shared" si="3"/>
        <v>119</v>
      </c>
      <c r="I33" s="21">
        <v>44</v>
      </c>
      <c r="J33" s="21">
        <v>75</v>
      </c>
      <c r="K33" s="21">
        <f t="shared" si="4"/>
        <v>119</v>
      </c>
    </row>
    <row r="34" spans="2:11" x14ac:dyDescent="0.2">
      <c r="B34" s="21" t="s">
        <v>35</v>
      </c>
      <c r="C34" s="21">
        <f t="shared" si="0"/>
        <v>92</v>
      </c>
      <c r="D34" s="21">
        <f t="shared" si="1"/>
        <v>148</v>
      </c>
      <c r="E34" s="21">
        <f t="shared" si="2"/>
        <v>240</v>
      </c>
      <c r="F34" s="21">
        <v>46</v>
      </c>
      <c r="G34" s="21">
        <v>57</v>
      </c>
      <c r="H34" s="21">
        <f t="shared" si="3"/>
        <v>103</v>
      </c>
      <c r="I34" s="21">
        <v>46</v>
      </c>
      <c r="J34" s="21">
        <v>91</v>
      </c>
      <c r="K34" s="21">
        <f t="shared" si="4"/>
        <v>137</v>
      </c>
    </row>
    <row r="35" spans="2:11" x14ac:dyDescent="0.2">
      <c r="B35" s="21" t="s">
        <v>36</v>
      </c>
      <c r="C35" s="21">
        <f t="shared" si="0"/>
        <v>639</v>
      </c>
      <c r="D35" s="21">
        <f t="shared" si="1"/>
        <v>402</v>
      </c>
      <c r="E35" s="21">
        <f t="shared" si="2"/>
        <v>1041</v>
      </c>
      <c r="F35" s="21">
        <v>380</v>
      </c>
      <c r="G35" s="21">
        <v>210</v>
      </c>
      <c r="H35" s="21">
        <f t="shared" si="3"/>
        <v>590</v>
      </c>
      <c r="I35" s="21">
        <v>259</v>
      </c>
      <c r="J35" s="21">
        <v>192</v>
      </c>
      <c r="K35" s="21">
        <f t="shared" si="4"/>
        <v>451</v>
      </c>
    </row>
    <row r="36" spans="2:11" x14ac:dyDescent="0.2">
      <c r="B36" s="21" t="s">
        <v>155</v>
      </c>
      <c r="C36" s="21">
        <f t="shared" si="0"/>
        <v>593</v>
      </c>
      <c r="D36" s="21">
        <f t="shared" si="1"/>
        <v>220</v>
      </c>
      <c r="E36" s="21">
        <f t="shared" si="2"/>
        <v>813</v>
      </c>
      <c r="F36" s="21">
        <v>352</v>
      </c>
      <c r="G36" s="21">
        <v>111</v>
      </c>
      <c r="H36" s="21">
        <f t="shared" si="3"/>
        <v>463</v>
      </c>
      <c r="I36" s="21">
        <v>241</v>
      </c>
      <c r="J36" s="21">
        <v>109</v>
      </c>
      <c r="K36" s="21">
        <f t="shared" si="4"/>
        <v>350</v>
      </c>
    </row>
    <row r="37" spans="2:11" x14ac:dyDescent="0.2">
      <c r="B37" s="21" t="s">
        <v>38</v>
      </c>
      <c r="C37" s="21">
        <f t="shared" si="0"/>
        <v>544</v>
      </c>
      <c r="D37" s="21">
        <f t="shared" si="1"/>
        <v>349</v>
      </c>
      <c r="E37" s="21">
        <f t="shared" si="2"/>
        <v>893</v>
      </c>
      <c r="F37" s="21">
        <v>331</v>
      </c>
      <c r="G37" s="21">
        <v>177</v>
      </c>
      <c r="H37" s="21">
        <f t="shared" si="3"/>
        <v>508</v>
      </c>
      <c r="I37" s="21">
        <v>213</v>
      </c>
      <c r="J37" s="21">
        <v>172</v>
      </c>
      <c r="K37" s="21">
        <f t="shared" si="4"/>
        <v>385</v>
      </c>
    </row>
    <row r="38" spans="2:11" x14ac:dyDescent="0.2">
      <c r="B38" s="21" t="s">
        <v>39</v>
      </c>
      <c r="C38" s="21">
        <f t="shared" si="0"/>
        <v>185</v>
      </c>
      <c r="D38" s="21">
        <f t="shared" si="1"/>
        <v>197</v>
      </c>
      <c r="E38" s="21">
        <f t="shared" si="2"/>
        <v>382</v>
      </c>
      <c r="F38" s="21">
        <v>77</v>
      </c>
      <c r="G38" s="21">
        <v>56</v>
      </c>
      <c r="H38" s="21">
        <f t="shared" si="3"/>
        <v>133</v>
      </c>
      <c r="I38" s="21">
        <v>108</v>
      </c>
      <c r="J38" s="21">
        <v>141</v>
      </c>
      <c r="K38" s="21">
        <f t="shared" si="4"/>
        <v>249</v>
      </c>
    </row>
    <row r="39" spans="2:11" x14ac:dyDescent="0.2">
      <c r="B39" s="21" t="s">
        <v>42</v>
      </c>
      <c r="C39" s="21">
        <f t="shared" si="0"/>
        <v>26</v>
      </c>
      <c r="D39" s="21">
        <f t="shared" si="1"/>
        <v>33</v>
      </c>
      <c r="E39" s="21">
        <f t="shared" si="2"/>
        <v>59</v>
      </c>
      <c r="F39" s="21">
        <v>14</v>
      </c>
      <c r="G39" s="21">
        <v>17</v>
      </c>
      <c r="H39" s="21">
        <f t="shared" si="3"/>
        <v>31</v>
      </c>
      <c r="I39" s="21">
        <v>12</v>
      </c>
      <c r="J39" s="21">
        <v>16</v>
      </c>
      <c r="K39" s="21">
        <f t="shared" si="4"/>
        <v>28</v>
      </c>
    </row>
    <row r="40" spans="2:11" x14ac:dyDescent="0.2">
      <c r="B40" s="21" t="s">
        <v>44</v>
      </c>
      <c r="C40" s="21">
        <f t="shared" si="0"/>
        <v>220</v>
      </c>
      <c r="D40" s="21">
        <f t="shared" si="1"/>
        <v>173</v>
      </c>
      <c r="E40" s="21">
        <f t="shared" si="2"/>
        <v>393</v>
      </c>
      <c r="F40" s="21">
        <v>88</v>
      </c>
      <c r="G40" s="21">
        <v>77</v>
      </c>
      <c r="H40" s="21">
        <f t="shared" si="3"/>
        <v>165</v>
      </c>
      <c r="I40" s="21">
        <v>132</v>
      </c>
      <c r="J40" s="21">
        <v>96</v>
      </c>
      <c r="K40" s="21">
        <f t="shared" si="4"/>
        <v>228</v>
      </c>
    </row>
    <row r="41" spans="2:11" x14ac:dyDescent="0.2">
      <c r="B41" s="21" t="s">
        <v>34</v>
      </c>
      <c r="C41" s="21">
        <f t="shared" si="0"/>
        <v>44</v>
      </c>
      <c r="D41" s="21">
        <f t="shared" si="1"/>
        <v>9</v>
      </c>
      <c r="E41" s="21">
        <f t="shared" si="2"/>
        <v>53</v>
      </c>
      <c r="F41" s="21">
        <v>25</v>
      </c>
      <c r="G41" s="21">
        <v>2</v>
      </c>
      <c r="H41" s="21">
        <f t="shared" si="3"/>
        <v>27</v>
      </c>
      <c r="I41" s="21">
        <v>19</v>
      </c>
      <c r="J41" s="21">
        <v>7</v>
      </c>
      <c r="K41" s="21">
        <f t="shared" si="4"/>
        <v>26</v>
      </c>
    </row>
    <row r="42" spans="2:11" x14ac:dyDescent="0.2">
      <c r="B42" s="21" t="s">
        <v>45</v>
      </c>
      <c r="C42" s="21">
        <f t="shared" si="0"/>
        <v>114</v>
      </c>
      <c r="D42" s="21">
        <f t="shared" si="1"/>
        <v>62</v>
      </c>
      <c r="E42" s="21">
        <f t="shared" si="2"/>
        <v>176</v>
      </c>
      <c r="F42" s="21">
        <v>67</v>
      </c>
      <c r="G42" s="21">
        <v>31</v>
      </c>
      <c r="H42" s="21">
        <f t="shared" si="3"/>
        <v>98</v>
      </c>
      <c r="I42" s="21">
        <v>47</v>
      </c>
      <c r="J42" s="21">
        <v>31</v>
      </c>
      <c r="K42" s="21">
        <f t="shared" si="4"/>
        <v>78</v>
      </c>
    </row>
    <row r="43" spans="2:11" x14ac:dyDescent="0.2">
      <c r="B43" s="21" t="s">
        <v>156</v>
      </c>
      <c r="C43" s="21">
        <f t="shared" si="0"/>
        <v>366</v>
      </c>
      <c r="D43" s="21">
        <f t="shared" si="1"/>
        <v>85</v>
      </c>
      <c r="E43" s="21">
        <f t="shared" si="2"/>
        <v>451</v>
      </c>
      <c r="F43" s="21">
        <v>194</v>
      </c>
      <c r="G43" s="21">
        <v>35</v>
      </c>
      <c r="H43" s="21">
        <f t="shared" si="3"/>
        <v>229</v>
      </c>
      <c r="I43" s="21">
        <v>172</v>
      </c>
      <c r="J43" s="21">
        <v>50</v>
      </c>
      <c r="K43" s="21">
        <f t="shared" si="4"/>
        <v>222</v>
      </c>
    </row>
    <row r="44" spans="2:11" x14ac:dyDescent="0.2">
      <c r="B44" s="21" t="s">
        <v>48</v>
      </c>
      <c r="C44" s="21">
        <f t="shared" si="0"/>
        <v>28</v>
      </c>
      <c r="D44" s="21">
        <f t="shared" si="1"/>
        <v>17</v>
      </c>
      <c r="E44" s="21">
        <f t="shared" si="2"/>
        <v>45</v>
      </c>
      <c r="F44" s="21">
        <v>15</v>
      </c>
      <c r="G44" s="21">
        <v>8</v>
      </c>
      <c r="H44" s="21">
        <f t="shared" si="3"/>
        <v>23</v>
      </c>
      <c r="I44" s="21">
        <v>13</v>
      </c>
      <c r="J44" s="21">
        <v>9</v>
      </c>
      <c r="K44" s="21">
        <f t="shared" si="4"/>
        <v>22</v>
      </c>
    </row>
    <row r="45" spans="2:11" x14ac:dyDescent="0.2">
      <c r="B45" s="21" t="s">
        <v>49</v>
      </c>
      <c r="C45" s="21">
        <f t="shared" si="0"/>
        <v>618</v>
      </c>
      <c r="D45" s="21">
        <f t="shared" si="1"/>
        <v>301</v>
      </c>
      <c r="E45" s="21">
        <f t="shared" si="2"/>
        <v>919</v>
      </c>
      <c r="F45" s="21">
        <v>384</v>
      </c>
      <c r="G45" s="21">
        <v>207</v>
      </c>
      <c r="H45" s="21">
        <f t="shared" si="3"/>
        <v>591</v>
      </c>
      <c r="I45" s="21">
        <v>234</v>
      </c>
      <c r="J45" s="21">
        <v>94</v>
      </c>
      <c r="K45" s="21">
        <f t="shared" si="4"/>
        <v>328</v>
      </c>
    </row>
    <row r="46" spans="2:11" x14ac:dyDescent="0.2">
      <c r="B46" s="21" t="s">
        <v>50</v>
      </c>
      <c r="C46" s="21">
        <f t="shared" si="0"/>
        <v>14</v>
      </c>
      <c r="D46" s="21">
        <f t="shared" si="1"/>
        <v>1</v>
      </c>
      <c r="E46" s="21">
        <f t="shared" si="2"/>
        <v>15</v>
      </c>
      <c r="F46" s="21">
        <v>8</v>
      </c>
      <c r="G46" s="21">
        <v>1</v>
      </c>
      <c r="H46" s="21">
        <f t="shared" si="3"/>
        <v>9</v>
      </c>
      <c r="I46" s="21">
        <v>6</v>
      </c>
      <c r="J46" s="21">
        <v>0</v>
      </c>
      <c r="K46" s="21">
        <f t="shared" si="4"/>
        <v>6</v>
      </c>
    </row>
    <row r="47" spans="2:11" x14ac:dyDescent="0.2">
      <c r="B47" s="21" t="s">
        <v>51</v>
      </c>
      <c r="C47" s="21">
        <f t="shared" si="0"/>
        <v>221</v>
      </c>
      <c r="D47" s="21">
        <f t="shared" si="1"/>
        <v>205</v>
      </c>
      <c r="E47" s="21">
        <f t="shared" si="2"/>
        <v>426</v>
      </c>
      <c r="F47" s="21">
        <v>118</v>
      </c>
      <c r="G47" s="21">
        <v>108</v>
      </c>
      <c r="H47" s="21">
        <f t="shared" si="3"/>
        <v>226</v>
      </c>
      <c r="I47" s="21">
        <v>103</v>
      </c>
      <c r="J47" s="21">
        <v>97</v>
      </c>
      <c r="K47" s="21">
        <f t="shared" si="4"/>
        <v>200</v>
      </c>
    </row>
    <row r="48" spans="2:11" x14ac:dyDescent="0.2">
      <c r="B48" s="21" t="s">
        <v>157</v>
      </c>
      <c r="C48" s="21">
        <f t="shared" si="0"/>
        <v>877</v>
      </c>
      <c r="D48" s="21">
        <f t="shared" si="1"/>
        <v>510</v>
      </c>
      <c r="E48" s="21">
        <f t="shared" si="2"/>
        <v>1387</v>
      </c>
      <c r="F48" s="21">
        <v>404</v>
      </c>
      <c r="G48" s="21">
        <v>217</v>
      </c>
      <c r="H48" s="21">
        <f t="shared" si="3"/>
        <v>621</v>
      </c>
      <c r="I48" s="21">
        <v>473</v>
      </c>
      <c r="J48" s="21">
        <v>293</v>
      </c>
      <c r="K48" s="21">
        <f t="shared" si="4"/>
        <v>766</v>
      </c>
    </row>
    <row r="49" spans="2:11" x14ac:dyDescent="0.2">
      <c r="B49" s="21" t="s">
        <v>55</v>
      </c>
      <c r="C49" s="21">
        <f t="shared" si="0"/>
        <v>84</v>
      </c>
      <c r="D49" s="21">
        <f t="shared" si="1"/>
        <v>115</v>
      </c>
      <c r="E49" s="21">
        <f t="shared" si="2"/>
        <v>199</v>
      </c>
      <c r="F49" s="21">
        <v>32</v>
      </c>
      <c r="G49" s="21">
        <v>53</v>
      </c>
      <c r="H49" s="21">
        <f t="shared" si="3"/>
        <v>85</v>
      </c>
      <c r="I49" s="21">
        <v>52</v>
      </c>
      <c r="J49" s="21">
        <v>62</v>
      </c>
      <c r="K49" s="21">
        <f t="shared" si="4"/>
        <v>114</v>
      </c>
    </row>
    <row r="50" spans="2:11" x14ac:dyDescent="0.2">
      <c r="B50" s="21" t="s">
        <v>57</v>
      </c>
      <c r="C50" s="21">
        <f t="shared" si="0"/>
        <v>53</v>
      </c>
      <c r="D50" s="21">
        <f t="shared" si="1"/>
        <v>18</v>
      </c>
      <c r="E50" s="21">
        <f t="shared" si="2"/>
        <v>71</v>
      </c>
      <c r="F50" s="21">
        <v>26</v>
      </c>
      <c r="G50" s="21">
        <v>8</v>
      </c>
      <c r="H50" s="21">
        <f t="shared" si="3"/>
        <v>34</v>
      </c>
      <c r="I50" s="21">
        <v>27</v>
      </c>
      <c r="J50" s="21">
        <v>10</v>
      </c>
      <c r="K50" s="21">
        <f t="shared" si="4"/>
        <v>37</v>
      </c>
    </row>
    <row r="51" spans="2:11" x14ac:dyDescent="0.2">
      <c r="B51" s="22" t="s">
        <v>81</v>
      </c>
      <c r="C51" s="13">
        <f>SUM(C8:C50)</f>
        <v>10869</v>
      </c>
      <c r="D51" s="13">
        <f t="shared" ref="D51:E51" si="5">SUM(D8:D50)</f>
        <v>6395</v>
      </c>
      <c r="E51" s="13">
        <f t="shared" si="5"/>
        <v>17264</v>
      </c>
      <c r="F51" s="13">
        <f>SUM(F8:F50)</f>
        <v>6003</v>
      </c>
      <c r="G51" s="13">
        <f t="shared" ref="G51:H51" si="6">SUM(G8:G50)</f>
        <v>3098</v>
      </c>
      <c r="H51" s="13">
        <f t="shared" si="6"/>
        <v>9101</v>
      </c>
      <c r="I51" s="13">
        <f>SUM(I8:I50)</f>
        <v>4866</v>
      </c>
      <c r="J51" s="13">
        <f t="shared" ref="J51" si="7">SUM(J8:J50)</f>
        <v>3297</v>
      </c>
      <c r="K51" s="13">
        <f t="shared" ref="K51" si="8">SUM(K8:K50)</f>
        <v>8163</v>
      </c>
    </row>
    <row r="55" spans="2:11" x14ac:dyDescent="0.2">
      <c r="B55" s="58" t="s">
        <v>11</v>
      </c>
    </row>
    <row r="56" spans="2:11" x14ac:dyDescent="0.2">
      <c r="B56" s="58" t="s">
        <v>147</v>
      </c>
    </row>
  </sheetData>
  <sortState ref="B8:K50">
    <sortCondition ref="B8"/>
  </sortState>
  <mergeCells count="4">
    <mergeCell ref="I2:J2"/>
    <mergeCell ref="C6:E6"/>
    <mergeCell ref="F6:H6"/>
    <mergeCell ref="I6:K6"/>
  </mergeCells>
  <hyperlinks>
    <hyperlink ref="I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/>
  </sheetViews>
  <sheetFormatPr baseColWidth="10" defaultRowHeight="15" x14ac:dyDescent="0.25"/>
  <cols>
    <col min="2" max="2" width="22.42578125" customWidth="1"/>
    <col min="4" max="4" width="13.5703125" customWidth="1"/>
    <col min="6" max="6" width="13.28515625" customWidth="1"/>
    <col min="8" max="8" width="13.85546875" bestFit="1" customWidth="1"/>
  </cols>
  <sheetData>
    <row r="2" spans="2:8" ht="24.75" customHeight="1" x14ac:dyDescent="0.25">
      <c r="B2" s="9" t="s">
        <v>171</v>
      </c>
      <c r="H2" s="30" t="s">
        <v>146</v>
      </c>
    </row>
    <row r="3" spans="2:8" ht="18" x14ac:dyDescent="0.25">
      <c r="B3" s="9"/>
    </row>
    <row r="4" spans="2:8" ht="15.75" x14ac:dyDescent="0.25">
      <c r="B4" s="8" t="s">
        <v>83</v>
      </c>
    </row>
    <row r="6" spans="2:8" ht="18" x14ac:dyDescent="0.25">
      <c r="B6" s="14" t="s">
        <v>82</v>
      </c>
      <c r="C6" s="4" t="s">
        <v>85</v>
      </c>
      <c r="D6" s="4" t="s">
        <v>86</v>
      </c>
      <c r="E6" s="4" t="s">
        <v>81</v>
      </c>
      <c r="F6" s="4" t="s">
        <v>87</v>
      </c>
    </row>
    <row r="7" spans="2:8" x14ac:dyDescent="0.25">
      <c r="B7" s="1" t="s">
        <v>88</v>
      </c>
      <c r="C7" s="15">
        <f>'Notarios por Provincia'!C10+'Notarios por Provincia'!C20+'Notarios por Provincia'!C57+'Notarios por Provincia'!C24+'Notarios por Provincia'!C28+'Notarios por Provincia'!C30+'Notarios por Provincia'!C32+'Notarios por Provincia'!C37+'Notarios por Provincia'!C58+'Notarios por Provincia'!C48</f>
        <v>164</v>
      </c>
      <c r="D7" s="15">
        <f>'Notarios por Provincia'!D10+'Notarios por Provincia'!D20+'Notarios por Provincia'!D57+'Notarios por Provincia'!D24+'Notarios por Provincia'!D28+'Notarios por Provincia'!D30+'Notarios por Provincia'!D32+'Notarios por Provincia'!D37+'Notarios por Provincia'!D58+'Notarios por Provincia'!D48</f>
        <v>320</v>
      </c>
      <c r="E7" s="15">
        <f>'Notarios por Provincia'!E10+'Notarios por Provincia'!E20+'Notarios por Provincia'!E57+'Notarios por Provincia'!E24+'Notarios por Provincia'!E28+'Notarios por Provincia'!E30+'Notarios por Provincia'!E32+'Notarios por Provincia'!E37+'Notarios por Provincia'!E58+'Notarios por Provincia'!E48</f>
        <v>484</v>
      </c>
      <c r="F7" s="15">
        <f>'Notarios por Provincia'!F10+'Notarios por Provincia'!F20+'Notarios por Provincia'!F57+'Notarios por Provincia'!F24+'Notarios por Provincia'!F28+'Notarios por Provincia'!F30+'Notarios por Provincia'!F32+'Notarios por Provincia'!F37+'Notarios por Provincia'!F58+'Notarios por Provincia'!F48</f>
        <v>23</v>
      </c>
    </row>
    <row r="8" spans="2:8" x14ac:dyDescent="0.25">
      <c r="B8" s="1" t="s">
        <v>72</v>
      </c>
      <c r="C8" s="1">
        <f>'Notarios por Provincia'!C31+'Notarios por Provincia'!C51+'Notarios por Provincia'!C56</f>
        <v>28</v>
      </c>
      <c r="D8" s="1">
        <f>'Notarios por Provincia'!D31+'Notarios por Provincia'!D51+'Notarios por Provincia'!D56</f>
        <v>57</v>
      </c>
      <c r="E8" s="1">
        <f>'Notarios por Provincia'!E31+'Notarios por Provincia'!E51+'Notarios por Provincia'!E56</f>
        <v>85</v>
      </c>
      <c r="F8" s="1">
        <f>'Notarios por Provincia'!F31+'Notarios por Provincia'!F51+'Notarios por Provincia'!F56</f>
        <v>12</v>
      </c>
    </row>
    <row r="9" spans="2:8" x14ac:dyDescent="0.25">
      <c r="B9" s="1" t="s">
        <v>41</v>
      </c>
      <c r="C9" s="1">
        <f>'Notarios por Provincia'!C12</f>
        <v>22</v>
      </c>
      <c r="D9" s="1">
        <f>'Notarios por Provincia'!D12</f>
        <v>44</v>
      </c>
      <c r="E9" s="1">
        <f>'Notarios por Provincia'!E12</f>
        <v>66</v>
      </c>
      <c r="F9" s="1">
        <f>'Notarios por Provincia'!F12</f>
        <v>6</v>
      </c>
    </row>
    <row r="10" spans="2:8" x14ac:dyDescent="0.25">
      <c r="B10" s="1" t="s">
        <v>210</v>
      </c>
      <c r="C10" s="1">
        <f>'Notarios por Provincia'!C15</f>
        <v>28</v>
      </c>
      <c r="D10" s="1">
        <f>'Notarios por Provincia'!D15</f>
        <v>47</v>
      </c>
      <c r="E10" s="1">
        <f>'Notarios por Provincia'!E15</f>
        <v>75</v>
      </c>
      <c r="F10" s="1">
        <f>'Notarios por Provincia'!F15</f>
        <v>1</v>
      </c>
    </row>
    <row r="11" spans="2:8" x14ac:dyDescent="0.25">
      <c r="B11" s="1" t="s">
        <v>73</v>
      </c>
      <c r="C11" s="1">
        <f>'Notarios por Provincia'!C46+'Notarios por Provincia'!C42</f>
        <v>30</v>
      </c>
      <c r="D11" s="1">
        <f>'Notarios por Provincia'!D46+'Notarios por Provincia'!D42</f>
        <v>65</v>
      </c>
      <c r="E11" s="1">
        <f>'Notarios por Provincia'!E46+'Notarios por Provincia'!E42</f>
        <v>95</v>
      </c>
      <c r="F11" s="1">
        <f>'Notarios por Provincia'!F46+'Notarios por Provincia'!F42</f>
        <v>8</v>
      </c>
    </row>
    <row r="12" spans="2:8" x14ac:dyDescent="0.25">
      <c r="B12" s="1" t="s">
        <v>47</v>
      </c>
      <c r="C12" s="1">
        <f>'Notarios por Provincia'!C21</f>
        <v>11</v>
      </c>
      <c r="D12" s="1">
        <f>'Notarios por Provincia'!D21</f>
        <v>25</v>
      </c>
      <c r="E12" s="1">
        <f>'Notarios por Provincia'!E21</f>
        <v>36</v>
      </c>
      <c r="F12" s="1">
        <f>'Notarios por Provincia'!F21</f>
        <v>5</v>
      </c>
    </row>
    <row r="13" spans="2:8" x14ac:dyDescent="0.25">
      <c r="B13" s="1" t="s">
        <v>75</v>
      </c>
      <c r="C13" s="1">
        <f>'Notarios por Provincia'!C8+'Notarios por Provincia'!C23+'Notarios por Provincia'!C25+'Notarios por Provincia'!C29+'Notarios por Provincia'!C52</f>
        <v>59</v>
      </c>
      <c r="D13" s="1">
        <f>'Notarios por Provincia'!D8+'Notarios por Provincia'!D23+'Notarios por Provincia'!D25+'Notarios por Provincia'!D29+'Notarios por Provincia'!D52</f>
        <v>71</v>
      </c>
      <c r="E13" s="1">
        <f>'Notarios por Provincia'!E8+'Notarios por Provincia'!E23+'Notarios por Provincia'!E25+'Notarios por Provincia'!E29+'Notarios por Provincia'!E52</f>
        <v>130</v>
      </c>
      <c r="F13" s="1">
        <f>'Notarios por Provincia'!F8+'Notarios por Provincia'!F23+'Notarios por Provincia'!F25+'Notarios por Provincia'!F29+'Notarios por Provincia'!F52</f>
        <v>7</v>
      </c>
    </row>
    <row r="14" spans="2:8" x14ac:dyDescent="0.25">
      <c r="B14" s="1" t="s">
        <v>74</v>
      </c>
      <c r="C14" s="1">
        <f>'Notarios por Provincia'!C13+'Notarios por Provincia'!C18+'Notarios por Provincia'!C33+'Notarios por Provincia'!C41+'Notarios por Provincia'!C45+'Notarios por Provincia'!C47+'Notarios por Provincia'!C49+'Notarios por Provincia'!C54+'Notarios por Provincia'!C55</f>
        <v>67</v>
      </c>
      <c r="D14" s="1">
        <f>'Notarios por Provincia'!D13+'Notarios por Provincia'!D18+'Notarios por Provincia'!D33+'Notarios por Provincia'!D41+'Notarios por Provincia'!D45+'Notarios por Provincia'!D47+'Notarios por Provincia'!D49+'Notarios por Provincia'!D54+'Notarios por Provincia'!D55</f>
        <v>100</v>
      </c>
      <c r="E14" s="1">
        <f>'Notarios por Provincia'!E13+'Notarios por Provincia'!E18+'Notarios por Provincia'!E33+'Notarios por Provincia'!E41+'Notarios por Provincia'!E45+'Notarios por Provincia'!E47+'Notarios por Provincia'!E49+'Notarios por Provincia'!E54+'Notarios por Provincia'!E55</f>
        <v>167</v>
      </c>
      <c r="F14" s="1">
        <f>'Notarios por Provincia'!F13+'Notarios por Provincia'!F18+'Notarios por Provincia'!F33+'Notarios por Provincia'!F41+'Notarios por Provincia'!F45+'Notarios por Provincia'!F47+'Notarios por Provincia'!F49+'Notarios por Provincia'!F54+'Notarios por Provincia'!F55</f>
        <v>18</v>
      </c>
    </row>
    <row r="15" spans="2:8" x14ac:dyDescent="0.25">
      <c r="B15" s="1" t="s">
        <v>76</v>
      </c>
      <c r="C15" s="1">
        <f>'Notarios por Provincia'!C16+'Notarios por Provincia'!C27+'Notarios por Provincia'!C34+'Notarios por Provincia'!C50</f>
        <v>133</v>
      </c>
      <c r="D15" s="1">
        <f>'Notarios por Provincia'!D16+'Notarios por Provincia'!D27+'Notarios por Provincia'!D34+'Notarios por Provincia'!D50</f>
        <v>295</v>
      </c>
      <c r="E15" s="1">
        <f>'Notarios por Provincia'!E16+'Notarios por Provincia'!E27+'Notarios por Provincia'!E34+'Notarios por Provincia'!E50</f>
        <v>428</v>
      </c>
      <c r="F15" s="1">
        <f>'Notarios por Provincia'!F16+'Notarios por Provincia'!F27+'Notarios por Provincia'!F34+'Notarios por Provincia'!F50</f>
        <v>67</v>
      </c>
    </row>
    <row r="16" spans="2:8" x14ac:dyDescent="0.25">
      <c r="B16" s="1" t="s">
        <v>77</v>
      </c>
      <c r="C16" s="1">
        <f>'Notarios por Provincia'!C9+'Notarios por Provincia'!C22+'Notarios por Provincia'!C53</f>
        <v>91</v>
      </c>
      <c r="D16" s="1">
        <f>'Notarios por Provincia'!D9+'Notarios por Provincia'!D22+'Notarios por Provincia'!D53</f>
        <v>242</v>
      </c>
      <c r="E16" s="1">
        <f>'Notarios por Provincia'!E9+'Notarios por Provincia'!E22+'Notarios por Provincia'!E53</f>
        <v>333</v>
      </c>
      <c r="F16" s="1">
        <f>'Notarios por Provincia'!F9+'Notarios por Provincia'!F22+'Notarios por Provincia'!F53</f>
        <v>21</v>
      </c>
    </row>
    <row r="17" spans="2:6" x14ac:dyDescent="0.25">
      <c r="B17" s="1" t="s">
        <v>78</v>
      </c>
      <c r="C17" s="1">
        <f>'Notarios por Provincia'!C14+'Notarios por Provincia'!C19</f>
        <v>29</v>
      </c>
      <c r="D17" s="1">
        <f>'Notarios por Provincia'!D14+'Notarios por Provincia'!D19</f>
        <v>45</v>
      </c>
      <c r="E17" s="1">
        <f>'Notarios por Provincia'!E14+'Notarios por Provincia'!E19</f>
        <v>74</v>
      </c>
      <c r="F17" s="1">
        <f>'Notarios por Provincia'!F14+'Notarios por Provincia'!F19</f>
        <v>6</v>
      </c>
    </row>
    <row r="18" spans="2:6" x14ac:dyDescent="0.25">
      <c r="B18" s="1" t="s">
        <v>79</v>
      </c>
      <c r="C18" s="1">
        <f>'Notarios por Provincia'!C7+'Notarios por Provincia'!C35+'Notarios por Provincia'!C40+'Notarios por Provincia'!C43</f>
        <v>51</v>
      </c>
      <c r="D18" s="1">
        <f>'Notarios por Provincia'!D7+'Notarios por Provincia'!D35+'Notarios por Provincia'!D40+'Notarios por Provincia'!D43</f>
        <v>113</v>
      </c>
      <c r="E18" s="1">
        <f>'Notarios por Provincia'!E7+'Notarios por Provincia'!E35+'Notarios por Provincia'!E40+'Notarios por Provincia'!E43</f>
        <v>164</v>
      </c>
      <c r="F18" s="1">
        <f>'Notarios por Provincia'!F7+'Notarios por Provincia'!F35+'Notarios por Provincia'!F40+'Notarios por Provincia'!F43</f>
        <v>12</v>
      </c>
    </row>
    <row r="19" spans="2:6" x14ac:dyDescent="0.25">
      <c r="B19" s="1" t="s">
        <v>212</v>
      </c>
      <c r="C19" s="1">
        <f>'Notarios por Provincia'!C36</f>
        <v>69</v>
      </c>
      <c r="D19" s="1">
        <f>'Notarios por Provincia'!D36</f>
        <v>277</v>
      </c>
      <c r="E19" s="1">
        <f>'Notarios por Provincia'!E36</f>
        <v>346</v>
      </c>
      <c r="F19" s="1">
        <f>'Notarios por Provincia'!F36</f>
        <v>23</v>
      </c>
    </row>
    <row r="20" spans="2:6" x14ac:dyDescent="0.25">
      <c r="B20" s="1" t="s">
        <v>209</v>
      </c>
      <c r="C20" s="1">
        <f>'Notarios por Provincia'!C38</f>
        <v>31</v>
      </c>
      <c r="D20" s="1">
        <f>'Notarios por Provincia'!D38</f>
        <v>54</v>
      </c>
      <c r="E20" s="1">
        <f>'Notarios por Provincia'!E38</f>
        <v>85</v>
      </c>
      <c r="F20" s="1">
        <f>'Notarios por Provincia'!F38</f>
        <v>2</v>
      </c>
    </row>
    <row r="21" spans="2:6" x14ac:dyDescent="0.25">
      <c r="B21" s="1" t="s">
        <v>208</v>
      </c>
      <c r="C21" s="1">
        <f>'Notarios por Provincia'!C39</f>
        <v>13</v>
      </c>
      <c r="D21" s="1">
        <f>'Notarios por Provincia'!D39</f>
        <v>25</v>
      </c>
      <c r="E21" s="1">
        <f>'Notarios por Provincia'!E39</f>
        <v>38</v>
      </c>
      <c r="F21" s="1">
        <f>'Notarios por Provincia'!F39</f>
        <v>4</v>
      </c>
    </row>
    <row r="22" spans="2:6" x14ac:dyDescent="0.25">
      <c r="B22" s="1" t="s">
        <v>80</v>
      </c>
      <c r="C22" s="1">
        <f>'Notarios por Provincia'!C11+'Notarios por Provincia'!C26+'Notarios por Provincia'!C17</f>
        <v>33</v>
      </c>
      <c r="D22" s="1">
        <f>'Notarios por Provincia'!D11+'Notarios por Provincia'!D26+'Notarios por Provincia'!D17</f>
        <v>96</v>
      </c>
      <c r="E22" s="1">
        <f>'Notarios por Provincia'!E11+'Notarios por Provincia'!E26+'Notarios por Provincia'!E17</f>
        <v>129</v>
      </c>
      <c r="F22" s="1">
        <f>'Notarios por Provincia'!F11+'Notarios por Provincia'!F26+'Notarios por Provincia'!F17</f>
        <v>8</v>
      </c>
    </row>
    <row r="23" spans="2:6" x14ac:dyDescent="0.25">
      <c r="B23" s="12" t="s">
        <v>34</v>
      </c>
      <c r="C23" s="12">
        <f>'Notarios por Provincia'!C44</f>
        <v>5</v>
      </c>
      <c r="D23" s="12">
        <f>'Notarios por Provincia'!D44</f>
        <v>16</v>
      </c>
      <c r="E23" s="12">
        <f>'Notarios por Provincia'!E44</f>
        <v>21</v>
      </c>
      <c r="F23" s="12">
        <f>'Notarios por Provincia'!F44</f>
        <v>2</v>
      </c>
    </row>
    <row r="24" spans="2:6" x14ac:dyDescent="0.25">
      <c r="B24" s="22" t="s">
        <v>81</v>
      </c>
      <c r="C24" s="19">
        <f>SUM(C7:C23)</f>
        <v>864</v>
      </c>
      <c r="D24" s="19">
        <f t="shared" ref="D24:F24" si="0">SUM(D7:D23)</f>
        <v>1892</v>
      </c>
      <c r="E24" s="19">
        <f t="shared" si="0"/>
        <v>2756</v>
      </c>
      <c r="F24" s="19">
        <f t="shared" si="0"/>
        <v>225</v>
      </c>
    </row>
    <row r="27" spans="2:6" x14ac:dyDescent="0.25">
      <c r="B27" s="18" t="s">
        <v>89</v>
      </c>
    </row>
    <row r="29" spans="2:6" x14ac:dyDescent="0.25">
      <c r="B29" s="23" t="s">
        <v>11</v>
      </c>
    </row>
    <row r="30" spans="2:6" x14ac:dyDescent="0.25">
      <c r="B30" s="23" t="s">
        <v>115</v>
      </c>
    </row>
  </sheetData>
  <sortState ref="B7:F23">
    <sortCondition ref="B7"/>
  </sortState>
  <hyperlinks>
    <hyperlink ref="H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workbookViewId="0"/>
  </sheetViews>
  <sheetFormatPr baseColWidth="10" defaultRowHeight="15" x14ac:dyDescent="0.25"/>
  <cols>
    <col min="2" max="2" width="22.7109375" customWidth="1"/>
    <col min="4" max="4" width="12.5703125" customWidth="1"/>
    <col min="6" max="6" width="12.7109375" customWidth="1"/>
    <col min="8" max="8" width="21.7109375" bestFit="1" customWidth="1"/>
  </cols>
  <sheetData>
    <row r="2" spans="2:8" ht="22.5" x14ac:dyDescent="0.25">
      <c r="B2" s="9" t="s">
        <v>171</v>
      </c>
      <c r="H2" s="30" t="s">
        <v>146</v>
      </c>
    </row>
    <row r="3" spans="2:8" ht="18" x14ac:dyDescent="0.25">
      <c r="B3" s="9"/>
    </row>
    <row r="4" spans="2:8" ht="15.75" x14ac:dyDescent="0.25">
      <c r="B4" s="8" t="s">
        <v>84</v>
      </c>
    </row>
    <row r="5" spans="2:8" ht="15.75" x14ac:dyDescent="0.25">
      <c r="B5" s="8"/>
    </row>
    <row r="6" spans="2:8" x14ac:dyDescent="0.25">
      <c r="B6" s="4" t="s">
        <v>13</v>
      </c>
      <c r="C6" s="4" t="s">
        <v>85</v>
      </c>
      <c r="D6" s="4" t="s">
        <v>86</v>
      </c>
      <c r="E6" s="4" t="s">
        <v>81</v>
      </c>
      <c r="F6" s="4" t="s">
        <v>87</v>
      </c>
    </row>
    <row r="7" spans="2:8" x14ac:dyDescent="0.25">
      <c r="B7" s="3" t="s">
        <v>69</v>
      </c>
      <c r="C7" s="3">
        <v>16</v>
      </c>
      <c r="D7" s="3">
        <v>52</v>
      </c>
      <c r="E7" s="3">
        <v>68</v>
      </c>
      <c r="F7" s="3">
        <v>4</v>
      </c>
    </row>
    <row r="8" spans="2:8" x14ac:dyDescent="0.25">
      <c r="B8" s="1" t="s">
        <v>15</v>
      </c>
      <c r="C8" s="1">
        <v>7</v>
      </c>
      <c r="D8" s="1">
        <v>17</v>
      </c>
      <c r="E8" s="1">
        <v>24</v>
      </c>
      <c r="F8" s="1">
        <v>2</v>
      </c>
    </row>
    <row r="9" spans="2:8" x14ac:dyDescent="0.25">
      <c r="B9" s="1" t="s">
        <v>152</v>
      </c>
      <c r="C9" s="1">
        <v>36</v>
      </c>
      <c r="D9" s="1">
        <v>93</v>
      </c>
      <c r="E9" s="1">
        <v>129</v>
      </c>
      <c r="F9" s="1">
        <v>7</v>
      </c>
    </row>
    <row r="10" spans="2:8" x14ac:dyDescent="0.25">
      <c r="B10" s="1" t="s">
        <v>16</v>
      </c>
      <c r="C10" s="1">
        <v>15</v>
      </c>
      <c r="D10" s="1">
        <v>30</v>
      </c>
      <c r="E10" s="1">
        <v>45</v>
      </c>
      <c r="F10" s="1">
        <v>3</v>
      </c>
    </row>
    <row r="11" spans="2:8" x14ac:dyDescent="0.25">
      <c r="B11" s="1" t="s">
        <v>14</v>
      </c>
      <c r="C11" s="1">
        <v>4</v>
      </c>
      <c r="D11" s="1">
        <v>12</v>
      </c>
      <c r="E11" s="1">
        <v>16</v>
      </c>
      <c r="F11" s="1">
        <v>3</v>
      </c>
    </row>
    <row r="12" spans="2:8" x14ac:dyDescent="0.25">
      <c r="B12" s="1" t="s">
        <v>41</v>
      </c>
      <c r="C12" s="1">
        <v>22</v>
      </c>
      <c r="D12" s="1">
        <v>44</v>
      </c>
      <c r="E12" s="1">
        <v>66</v>
      </c>
      <c r="F12" s="1">
        <v>6</v>
      </c>
    </row>
    <row r="13" spans="2:8" x14ac:dyDescent="0.25">
      <c r="B13" s="1" t="s">
        <v>67</v>
      </c>
      <c r="C13" s="1">
        <v>5</v>
      </c>
      <c r="D13" s="1">
        <v>10</v>
      </c>
      <c r="E13" s="1">
        <v>15</v>
      </c>
      <c r="F13" s="1">
        <v>0</v>
      </c>
    </row>
    <row r="14" spans="2:8" x14ac:dyDescent="0.25">
      <c r="B14" s="1" t="s">
        <v>17</v>
      </c>
      <c r="C14" s="1">
        <v>20</v>
      </c>
      <c r="D14" s="1">
        <v>26</v>
      </c>
      <c r="E14" s="1">
        <v>46</v>
      </c>
      <c r="F14" s="1">
        <v>4</v>
      </c>
    </row>
    <row r="15" spans="2:8" x14ac:dyDescent="0.25">
      <c r="B15" s="1" t="s">
        <v>18</v>
      </c>
      <c r="C15" s="1">
        <v>28</v>
      </c>
      <c r="D15" s="1">
        <v>47</v>
      </c>
      <c r="E15" s="1">
        <v>75</v>
      </c>
      <c r="F15" s="1">
        <v>1</v>
      </c>
    </row>
    <row r="16" spans="2:8" x14ac:dyDescent="0.25">
      <c r="B16" s="1" t="s">
        <v>19</v>
      </c>
      <c r="C16" s="1">
        <v>90</v>
      </c>
      <c r="D16" s="1">
        <v>216</v>
      </c>
      <c r="E16" s="1">
        <v>306</v>
      </c>
      <c r="F16" s="1">
        <v>34</v>
      </c>
    </row>
    <row r="17" spans="2:6" x14ac:dyDescent="0.25">
      <c r="B17" s="1" t="s">
        <v>56</v>
      </c>
      <c r="C17" s="1">
        <v>17</v>
      </c>
      <c r="D17" s="1">
        <v>50</v>
      </c>
      <c r="E17" s="1">
        <v>67</v>
      </c>
      <c r="F17" s="1">
        <v>4</v>
      </c>
    </row>
    <row r="18" spans="2:6" x14ac:dyDescent="0.25">
      <c r="B18" s="1" t="s">
        <v>20</v>
      </c>
      <c r="C18" s="1">
        <v>11</v>
      </c>
      <c r="D18" s="1">
        <v>18</v>
      </c>
      <c r="E18" s="1">
        <v>29</v>
      </c>
      <c r="F18" s="1">
        <v>1</v>
      </c>
    </row>
    <row r="19" spans="2:6" x14ac:dyDescent="0.25">
      <c r="B19" s="1" t="s">
        <v>68</v>
      </c>
      <c r="C19" s="1">
        <v>9</v>
      </c>
      <c r="D19" s="1">
        <v>19</v>
      </c>
      <c r="E19" s="1">
        <v>28</v>
      </c>
      <c r="F19" s="1">
        <v>2</v>
      </c>
    </row>
    <row r="20" spans="2:6" x14ac:dyDescent="0.25">
      <c r="B20" s="1" t="s">
        <v>21</v>
      </c>
      <c r="C20" s="1">
        <v>23</v>
      </c>
      <c r="D20" s="1">
        <v>39</v>
      </c>
      <c r="E20" s="1">
        <v>62</v>
      </c>
      <c r="F20" s="1">
        <v>1</v>
      </c>
    </row>
    <row r="21" spans="2:6" x14ac:dyDescent="0.25">
      <c r="B21" s="1" t="s">
        <v>47</v>
      </c>
      <c r="C21" s="1">
        <v>11</v>
      </c>
      <c r="D21" s="1">
        <v>25</v>
      </c>
      <c r="E21" s="1">
        <v>36</v>
      </c>
      <c r="F21" s="1">
        <v>5</v>
      </c>
    </row>
    <row r="22" spans="2:6" x14ac:dyDescent="0.25">
      <c r="B22" s="1" t="s">
        <v>22</v>
      </c>
      <c r="C22" s="1">
        <v>16</v>
      </c>
      <c r="D22" s="1">
        <v>26</v>
      </c>
      <c r="E22" s="1">
        <v>42</v>
      </c>
      <c r="F22" s="1">
        <v>5</v>
      </c>
    </row>
    <row r="23" spans="2:6" x14ac:dyDescent="0.25">
      <c r="B23" s="1" t="s">
        <v>23</v>
      </c>
      <c r="C23" s="1">
        <v>18</v>
      </c>
      <c r="D23" s="1">
        <v>18</v>
      </c>
      <c r="E23" s="1">
        <v>36</v>
      </c>
      <c r="F23" s="1">
        <v>2</v>
      </c>
    </row>
    <row r="24" spans="2:6" x14ac:dyDescent="0.25">
      <c r="B24" s="1" t="s">
        <v>24</v>
      </c>
      <c r="C24" s="1">
        <v>25</v>
      </c>
      <c r="D24" s="1">
        <v>29</v>
      </c>
      <c r="E24" s="1">
        <v>54</v>
      </c>
      <c r="F24" s="1">
        <v>4</v>
      </c>
    </row>
    <row r="25" spans="2:6" x14ac:dyDescent="0.25">
      <c r="B25" s="1" t="s">
        <v>25</v>
      </c>
      <c r="C25" s="1">
        <v>7</v>
      </c>
      <c r="D25" s="1">
        <v>6</v>
      </c>
      <c r="E25" s="1">
        <v>13</v>
      </c>
      <c r="F25" s="1">
        <v>1</v>
      </c>
    </row>
    <row r="26" spans="2:6" x14ac:dyDescent="0.25">
      <c r="B26" s="21" t="s">
        <v>158</v>
      </c>
      <c r="C26" s="1">
        <v>12</v>
      </c>
      <c r="D26" s="1">
        <v>34</v>
      </c>
      <c r="E26" s="1">
        <v>46</v>
      </c>
      <c r="F26" s="1">
        <v>1</v>
      </c>
    </row>
    <row r="27" spans="2:6" x14ac:dyDescent="0.25">
      <c r="B27" s="1" t="s">
        <v>26</v>
      </c>
      <c r="C27" s="1">
        <v>16</v>
      </c>
      <c r="D27" s="1">
        <v>28</v>
      </c>
      <c r="E27" s="1">
        <v>44</v>
      </c>
      <c r="F27" s="1">
        <v>15</v>
      </c>
    </row>
    <row r="28" spans="2:6" x14ac:dyDescent="0.25">
      <c r="B28" s="1" t="s">
        <v>27</v>
      </c>
      <c r="C28" s="1">
        <v>13</v>
      </c>
      <c r="D28" s="1">
        <v>42</v>
      </c>
      <c r="E28" s="1">
        <v>55</v>
      </c>
      <c r="F28" s="1">
        <v>1</v>
      </c>
    </row>
    <row r="29" spans="2:6" x14ac:dyDescent="0.25">
      <c r="B29" s="1" t="s">
        <v>28</v>
      </c>
      <c r="C29" s="1">
        <v>11</v>
      </c>
      <c r="D29" s="1">
        <v>5</v>
      </c>
      <c r="E29" s="1">
        <v>16</v>
      </c>
      <c r="F29" s="1">
        <v>0</v>
      </c>
    </row>
    <row r="30" spans="2:6" x14ac:dyDescent="0.25">
      <c r="B30" s="1" t="s">
        <v>29</v>
      </c>
      <c r="C30" s="1">
        <v>9</v>
      </c>
      <c r="D30" s="1">
        <v>19</v>
      </c>
      <c r="E30" s="1">
        <v>28</v>
      </c>
      <c r="F30" s="1">
        <v>7</v>
      </c>
    </row>
    <row r="31" spans="2:6" x14ac:dyDescent="0.25">
      <c r="B31" s="1" t="s">
        <v>30</v>
      </c>
      <c r="C31" s="1">
        <v>9</v>
      </c>
      <c r="D31" s="1">
        <v>10</v>
      </c>
      <c r="E31" s="1">
        <v>19</v>
      </c>
      <c r="F31" s="1">
        <v>4</v>
      </c>
    </row>
    <row r="32" spans="2:6" x14ac:dyDescent="0.25">
      <c r="B32" s="1" t="s">
        <v>31</v>
      </c>
      <c r="C32" s="1">
        <v>27</v>
      </c>
      <c r="D32" s="1">
        <v>20</v>
      </c>
      <c r="E32" s="1">
        <v>47</v>
      </c>
      <c r="F32" s="1">
        <v>2</v>
      </c>
    </row>
    <row r="33" spans="2:6" x14ac:dyDescent="0.25">
      <c r="B33" s="1" t="s">
        <v>32</v>
      </c>
      <c r="C33" s="1">
        <v>8</v>
      </c>
      <c r="D33" s="1">
        <v>21</v>
      </c>
      <c r="E33" s="1">
        <v>29</v>
      </c>
      <c r="F33" s="1">
        <v>6</v>
      </c>
    </row>
    <row r="34" spans="2:6" x14ac:dyDescent="0.25">
      <c r="B34" s="1" t="s">
        <v>33</v>
      </c>
      <c r="C34" s="1">
        <v>11</v>
      </c>
      <c r="D34" s="1">
        <v>18</v>
      </c>
      <c r="E34" s="1">
        <v>29</v>
      </c>
      <c r="F34" s="1">
        <v>5</v>
      </c>
    </row>
    <row r="35" spans="2:6" x14ac:dyDescent="0.25">
      <c r="B35" s="1" t="s">
        <v>35</v>
      </c>
      <c r="C35" s="1">
        <v>12</v>
      </c>
      <c r="D35" s="1">
        <v>14</v>
      </c>
      <c r="E35" s="1">
        <v>26</v>
      </c>
      <c r="F35" s="1">
        <v>4</v>
      </c>
    </row>
    <row r="36" spans="2:6" x14ac:dyDescent="0.25">
      <c r="B36" s="1" t="s">
        <v>36</v>
      </c>
      <c r="C36" s="1">
        <v>69</v>
      </c>
      <c r="D36" s="1">
        <v>277</v>
      </c>
      <c r="E36" s="1">
        <v>346</v>
      </c>
      <c r="F36" s="1">
        <v>23</v>
      </c>
    </row>
    <row r="37" spans="2:6" x14ac:dyDescent="0.25">
      <c r="B37" s="1" t="s">
        <v>37</v>
      </c>
      <c r="C37" s="1">
        <v>20</v>
      </c>
      <c r="D37" s="1">
        <v>74</v>
      </c>
      <c r="E37" s="1">
        <v>94</v>
      </c>
      <c r="F37" s="1">
        <v>2</v>
      </c>
    </row>
    <row r="38" spans="2:6" x14ac:dyDescent="0.25">
      <c r="B38" s="1" t="s">
        <v>38</v>
      </c>
      <c r="C38" s="1">
        <v>31</v>
      </c>
      <c r="D38" s="1">
        <v>54</v>
      </c>
      <c r="E38" s="1">
        <v>85</v>
      </c>
      <c r="F38" s="1">
        <v>2</v>
      </c>
    </row>
    <row r="39" spans="2:6" x14ac:dyDescent="0.25">
      <c r="B39" s="1" t="s">
        <v>39</v>
      </c>
      <c r="C39" s="1">
        <v>13</v>
      </c>
      <c r="D39" s="1">
        <v>25</v>
      </c>
      <c r="E39" s="1">
        <v>38</v>
      </c>
      <c r="F39" s="1">
        <v>4</v>
      </c>
    </row>
    <row r="40" spans="2:6" x14ac:dyDescent="0.25">
      <c r="B40" s="1" t="s">
        <v>40</v>
      </c>
      <c r="C40" s="1">
        <v>6</v>
      </c>
      <c r="D40" s="1">
        <v>11</v>
      </c>
      <c r="E40" s="1">
        <v>17</v>
      </c>
      <c r="F40" s="1">
        <v>3</v>
      </c>
    </row>
    <row r="41" spans="2:6" x14ac:dyDescent="0.25">
      <c r="B41" s="1" t="s">
        <v>42</v>
      </c>
      <c r="C41" s="1">
        <v>6</v>
      </c>
      <c r="D41" s="1">
        <v>9</v>
      </c>
      <c r="E41" s="1">
        <v>15</v>
      </c>
      <c r="F41" s="1">
        <v>3</v>
      </c>
    </row>
    <row r="42" spans="2:6" x14ac:dyDescent="0.25">
      <c r="B42" s="1" t="s">
        <v>43</v>
      </c>
      <c r="C42" s="1">
        <v>15</v>
      </c>
      <c r="D42" s="1">
        <v>37</v>
      </c>
      <c r="E42" s="1">
        <v>52</v>
      </c>
      <c r="F42" s="1">
        <v>1</v>
      </c>
    </row>
    <row r="43" spans="2:6" x14ac:dyDescent="0.25">
      <c r="B43" s="1" t="s">
        <v>44</v>
      </c>
      <c r="C43" s="1">
        <v>17</v>
      </c>
      <c r="D43" s="1">
        <v>36</v>
      </c>
      <c r="E43" s="1">
        <v>53</v>
      </c>
      <c r="F43" s="1">
        <v>1</v>
      </c>
    </row>
    <row r="44" spans="2:6" x14ac:dyDescent="0.25">
      <c r="B44" s="1" t="s">
        <v>34</v>
      </c>
      <c r="C44" s="1">
        <v>5</v>
      </c>
      <c r="D44" s="1">
        <v>16</v>
      </c>
      <c r="E44" s="1">
        <v>21</v>
      </c>
      <c r="F44" s="1">
        <v>2</v>
      </c>
    </row>
    <row r="45" spans="2:6" x14ac:dyDescent="0.25">
      <c r="B45" s="1" t="s">
        <v>45</v>
      </c>
      <c r="C45" s="1">
        <v>5</v>
      </c>
      <c r="D45" s="1">
        <v>16</v>
      </c>
      <c r="E45" s="1">
        <v>21</v>
      </c>
      <c r="F45" s="1">
        <v>4</v>
      </c>
    </row>
    <row r="46" spans="2:6" x14ac:dyDescent="0.25">
      <c r="B46" s="1" t="s">
        <v>46</v>
      </c>
      <c r="C46" s="1">
        <v>15</v>
      </c>
      <c r="D46" s="1">
        <v>28</v>
      </c>
      <c r="E46" s="1">
        <v>43</v>
      </c>
      <c r="F46" s="1">
        <v>7</v>
      </c>
    </row>
    <row r="47" spans="2:6" x14ac:dyDescent="0.25">
      <c r="B47" s="1" t="s">
        <v>48</v>
      </c>
      <c r="C47" s="1">
        <v>7</v>
      </c>
      <c r="D47" s="1">
        <v>2</v>
      </c>
      <c r="E47" s="1">
        <v>9</v>
      </c>
      <c r="F47" s="1">
        <v>0</v>
      </c>
    </row>
    <row r="48" spans="2:6" x14ac:dyDescent="0.25">
      <c r="B48" s="1" t="s">
        <v>49</v>
      </c>
      <c r="C48" s="1">
        <v>32</v>
      </c>
      <c r="D48" s="1">
        <v>62</v>
      </c>
      <c r="E48" s="1">
        <v>94</v>
      </c>
      <c r="F48" s="1">
        <v>2</v>
      </c>
    </row>
    <row r="49" spans="2:6" x14ac:dyDescent="0.25">
      <c r="B49" s="1" t="s">
        <v>50</v>
      </c>
      <c r="C49" s="1">
        <v>2</v>
      </c>
      <c r="D49" s="1">
        <v>5</v>
      </c>
      <c r="E49" s="1">
        <v>7</v>
      </c>
      <c r="F49" s="1">
        <v>1</v>
      </c>
    </row>
    <row r="50" spans="2:6" x14ac:dyDescent="0.25">
      <c r="B50" s="1" t="s">
        <v>51</v>
      </c>
      <c r="C50" s="1">
        <v>16</v>
      </c>
      <c r="D50" s="1">
        <v>33</v>
      </c>
      <c r="E50" s="1">
        <v>49</v>
      </c>
      <c r="F50" s="1">
        <v>13</v>
      </c>
    </row>
    <row r="51" spans="2:6" x14ac:dyDescent="0.25">
      <c r="B51" s="1" t="s">
        <v>52</v>
      </c>
      <c r="C51" s="1">
        <v>5</v>
      </c>
      <c r="D51" s="1">
        <v>8</v>
      </c>
      <c r="E51" s="1">
        <v>13</v>
      </c>
      <c r="F51" s="1">
        <v>3</v>
      </c>
    </row>
    <row r="52" spans="2:6" x14ac:dyDescent="0.25">
      <c r="B52" s="1" t="s">
        <v>53</v>
      </c>
      <c r="C52" s="1">
        <v>16</v>
      </c>
      <c r="D52" s="1">
        <v>25</v>
      </c>
      <c r="E52" s="1">
        <v>41</v>
      </c>
      <c r="F52" s="1">
        <v>2</v>
      </c>
    </row>
    <row r="53" spans="2:6" x14ac:dyDescent="0.25">
      <c r="B53" s="1" t="s">
        <v>54</v>
      </c>
      <c r="C53" s="1">
        <v>39</v>
      </c>
      <c r="D53" s="1">
        <v>123</v>
      </c>
      <c r="E53" s="1">
        <v>162</v>
      </c>
      <c r="F53" s="1">
        <v>9</v>
      </c>
    </row>
    <row r="54" spans="2:6" x14ac:dyDescent="0.25">
      <c r="B54" s="1" t="s">
        <v>55</v>
      </c>
      <c r="C54" s="1">
        <v>14</v>
      </c>
      <c r="D54" s="1">
        <v>14</v>
      </c>
      <c r="E54" s="1">
        <v>28</v>
      </c>
      <c r="F54" s="1">
        <v>3</v>
      </c>
    </row>
    <row r="55" spans="2:6" x14ac:dyDescent="0.25">
      <c r="B55" s="1" t="s">
        <v>57</v>
      </c>
      <c r="C55" s="1">
        <v>9</v>
      </c>
      <c r="D55" s="1">
        <v>5</v>
      </c>
      <c r="E55" s="1">
        <v>14</v>
      </c>
      <c r="F55" s="1">
        <v>0</v>
      </c>
    </row>
    <row r="56" spans="2:6" x14ac:dyDescent="0.25">
      <c r="B56" s="1" t="s">
        <v>58</v>
      </c>
      <c r="C56" s="1">
        <v>14</v>
      </c>
      <c r="D56" s="1">
        <v>39</v>
      </c>
      <c r="E56" s="1">
        <v>53</v>
      </c>
      <c r="F56" s="1">
        <v>5</v>
      </c>
    </row>
    <row r="57" spans="2:6" x14ac:dyDescent="0.25">
      <c r="B57" s="1" t="s">
        <v>59</v>
      </c>
      <c r="C57" s="1">
        <v>0</v>
      </c>
      <c r="D57" s="1">
        <v>2</v>
      </c>
      <c r="E57" s="1">
        <v>2</v>
      </c>
      <c r="F57" s="1">
        <v>1</v>
      </c>
    </row>
    <row r="58" spans="2:6" x14ac:dyDescent="0.25">
      <c r="B58" s="1" t="s">
        <v>60</v>
      </c>
      <c r="C58" s="1">
        <v>0</v>
      </c>
      <c r="D58" s="1">
        <v>3</v>
      </c>
      <c r="E58" s="1">
        <v>3</v>
      </c>
      <c r="F58" s="1">
        <v>0</v>
      </c>
    </row>
    <row r="59" spans="2:6" x14ac:dyDescent="0.25">
      <c r="B59" s="59" t="s">
        <v>61</v>
      </c>
      <c r="C59" s="2">
        <f>SUM(C7:C58)</f>
        <v>864</v>
      </c>
      <c r="D59" s="2">
        <f t="shared" ref="D59:F59" si="0">SUM(D7:D58)</f>
        <v>1892</v>
      </c>
      <c r="E59" s="2">
        <f t="shared" si="0"/>
        <v>2756</v>
      </c>
      <c r="F59" s="2">
        <f t="shared" si="0"/>
        <v>225</v>
      </c>
    </row>
    <row r="62" spans="2:6" x14ac:dyDescent="0.25">
      <c r="B62" s="23" t="s">
        <v>11</v>
      </c>
    </row>
    <row r="63" spans="2:6" x14ac:dyDescent="0.25">
      <c r="B63" s="23" t="s">
        <v>115</v>
      </c>
    </row>
  </sheetData>
  <hyperlinks>
    <hyperlink ref="H2" location="Inicio!A1" display="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/>
  </sheetViews>
  <sheetFormatPr baseColWidth="10" defaultRowHeight="14.25" x14ac:dyDescent="0.2"/>
  <cols>
    <col min="1" max="1" width="11.42578125" style="37"/>
    <col min="2" max="2" width="16.28515625" style="37" customWidth="1"/>
    <col min="3" max="3" width="14.140625" style="37" customWidth="1"/>
    <col min="4" max="4" width="12.42578125" style="37" customWidth="1"/>
    <col min="5" max="7" width="11.42578125" style="37"/>
    <col min="8" max="8" width="15.140625" style="37" customWidth="1"/>
    <col min="9" max="16384" width="11.42578125" style="37"/>
  </cols>
  <sheetData>
    <row r="2" spans="2:8" ht="22.5" customHeight="1" x14ac:dyDescent="0.25">
      <c r="B2" s="9" t="s">
        <v>198</v>
      </c>
      <c r="H2" s="30" t="s">
        <v>146</v>
      </c>
    </row>
    <row r="4" spans="2:8" ht="15" x14ac:dyDescent="0.2">
      <c r="B4" s="8" t="s">
        <v>114</v>
      </c>
    </row>
    <row r="6" spans="2:8" x14ac:dyDescent="0.2">
      <c r="B6" s="4" t="s">
        <v>161</v>
      </c>
      <c r="C6" s="4" t="s">
        <v>199</v>
      </c>
      <c r="D6" s="4" t="s">
        <v>200</v>
      </c>
      <c r="E6" s="4" t="s">
        <v>4</v>
      </c>
    </row>
    <row r="7" spans="2:8" x14ac:dyDescent="0.2">
      <c r="B7" s="1" t="s">
        <v>71</v>
      </c>
      <c r="C7" s="1">
        <v>116</v>
      </c>
      <c r="D7" s="1">
        <v>81</v>
      </c>
      <c r="E7" s="1">
        <v>197</v>
      </c>
    </row>
    <row r="8" spans="2:8" x14ac:dyDescent="0.2">
      <c r="B8" s="1" t="s">
        <v>72</v>
      </c>
      <c r="C8" s="1">
        <v>16</v>
      </c>
      <c r="D8" s="1">
        <v>20</v>
      </c>
      <c r="E8" s="1">
        <v>36</v>
      </c>
    </row>
    <row r="9" spans="2:8" x14ac:dyDescent="0.2">
      <c r="B9" s="1" t="s">
        <v>41</v>
      </c>
      <c r="C9" s="1">
        <v>7</v>
      </c>
      <c r="D9" s="1">
        <v>11</v>
      </c>
      <c r="E9" s="1">
        <v>18</v>
      </c>
    </row>
    <row r="10" spans="2:8" x14ac:dyDescent="0.2">
      <c r="B10" s="1" t="s">
        <v>210</v>
      </c>
      <c r="C10" s="1">
        <v>24</v>
      </c>
      <c r="D10" s="1">
        <v>7</v>
      </c>
      <c r="E10" s="1">
        <v>31</v>
      </c>
    </row>
    <row r="11" spans="2:8" x14ac:dyDescent="0.2">
      <c r="B11" s="1" t="s">
        <v>73</v>
      </c>
      <c r="C11" s="1">
        <v>28</v>
      </c>
      <c r="D11" s="1">
        <v>12</v>
      </c>
      <c r="E11" s="1">
        <v>40</v>
      </c>
    </row>
    <row r="12" spans="2:8" x14ac:dyDescent="0.2">
      <c r="B12" s="1" t="s">
        <v>47</v>
      </c>
      <c r="C12" s="1">
        <v>8</v>
      </c>
      <c r="D12" s="1">
        <v>6</v>
      </c>
      <c r="E12" s="1">
        <v>14</v>
      </c>
    </row>
    <row r="13" spans="2:8" x14ac:dyDescent="0.2">
      <c r="B13" s="1" t="s">
        <v>196</v>
      </c>
      <c r="C13" s="1">
        <v>24</v>
      </c>
      <c r="D13" s="1">
        <v>24</v>
      </c>
      <c r="E13" s="1">
        <v>48</v>
      </c>
    </row>
    <row r="14" spans="2:8" x14ac:dyDescent="0.2">
      <c r="B14" s="1" t="s">
        <v>74</v>
      </c>
      <c r="C14" s="1">
        <v>32</v>
      </c>
      <c r="D14" s="1">
        <v>39</v>
      </c>
      <c r="E14" s="1">
        <v>71</v>
      </c>
    </row>
    <row r="15" spans="2:8" x14ac:dyDescent="0.2">
      <c r="B15" s="1" t="s">
        <v>76</v>
      </c>
      <c r="C15" s="1">
        <v>81</v>
      </c>
      <c r="D15" s="1">
        <v>69</v>
      </c>
      <c r="E15" s="1">
        <v>150</v>
      </c>
    </row>
    <row r="16" spans="2:8" x14ac:dyDescent="0.2">
      <c r="B16" s="1" t="s">
        <v>77</v>
      </c>
      <c r="C16" s="1">
        <v>61</v>
      </c>
      <c r="D16" s="1">
        <v>75</v>
      </c>
      <c r="E16" s="1">
        <v>136</v>
      </c>
    </row>
    <row r="17" spans="2:5" x14ac:dyDescent="0.2">
      <c r="B17" s="1" t="s">
        <v>78</v>
      </c>
      <c r="C17" s="1">
        <v>16</v>
      </c>
      <c r="D17" s="1">
        <v>9</v>
      </c>
      <c r="E17" s="1">
        <v>25</v>
      </c>
    </row>
    <row r="18" spans="2:5" x14ac:dyDescent="0.2">
      <c r="B18" s="1" t="s">
        <v>79</v>
      </c>
      <c r="C18" s="1">
        <v>14</v>
      </c>
      <c r="D18" s="1">
        <v>36</v>
      </c>
      <c r="E18" s="1">
        <v>50</v>
      </c>
    </row>
    <row r="19" spans="2:5" x14ac:dyDescent="0.2">
      <c r="B19" s="1" t="s">
        <v>212</v>
      </c>
      <c r="C19" s="1">
        <v>77</v>
      </c>
      <c r="D19" s="1">
        <v>67</v>
      </c>
      <c r="E19" s="1">
        <v>144</v>
      </c>
    </row>
    <row r="20" spans="2:5" x14ac:dyDescent="0.2">
      <c r="B20" s="1" t="s">
        <v>209</v>
      </c>
      <c r="C20" s="1">
        <v>24</v>
      </c>
      <c r="D20" s="1">
        <v>12</v>
      </c>
      <c r="E20" s="1">
        <v>36</v>
      </c>
    </row>
    <row r="21" spans="2:5" x14ac:dyDescent="0.2">
      <c r="B21" s="1" t="s">
        <v>208</v>
      </c>
      <c r="C21" s="1">
        <v>6</v>
      </c>
      <c r="D21" s="1">
        <v>8</v>
      </c>
      <c r="E21" s="1">
        <v>14</v>
      </c>
    </row>
    <row r="22" spans="2:5" x14ac:dyDescent="0.2">
      <c r="B22" s="1" t="s">
        <v>160</v>
      </c>
      <c r="C22" s="1">
        <v>29</v>
      </c>
      <c r="D22" s="1">
        <v>15</v>
      </c>
      <c r="E22" s="1">
        <v>44</v>
      </c>
    </row>
    <row r="23" spans="2:5" x14ac:dyDescent="0.2">
      <c r="B23" s="12" t="s">
        <v>34</v>
      </c>
      <c r="C23" s="12">
        <v>4</v>
      </c>
      <c r="D23" s="12">
        <v>6</v>
      </c>
      <c r="E23" s="12">
        <v>10</v>
      </c>
    </row>
    <row r="24" spans="2:5" x14ac:dyDescent="0.2">
      <c r="B24" s="22" t="s">
        <v>81</v>
      </c>
      <c r="C24" s="13">
        <f t="shared" ref="C24:E24" si="0">SUM(C7:C23)</f>
        <v>567</v>
      </c>
      <c r="D24" s="13">
        <f t="shared" si="0"/>
        <v>497</v>
      </c>
      <c r="E24" s="13">
        <f t="shared" si="0"/>
        <v>1064</v>
      </c>
    </row>
    <row r="25" spans="2:5" x14ac:dyDescent="0.2">
      <c r="B25" s="43"/>
      <c r="C25" s="43"/>
      <c r="D25" s="43"/>
      <c r="E25" s="43"/>
    </row>
    <row r="27" spans="2:5" x14ac:dyDescent="0.2">
      <c r="B27" s="58" t="s">
        <v>11</v>
      </c>
    </row>
    <row r="28" spans="2:5" x14ac:dyDescent="0.2">
      <c r="B28" s="58" t="s">
        <v>201</v>
      </c>
    </row>
  </sheetData>
  <sortState ref="F8:I24">
    <sortCondition ref="F8"/>
  </sortState>
  <hyperlinks>
    <hyperlink ref="H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workbookViewId="0"/>
  </sheetViews>
  <sheetFormatPr baseColWidth="10" defaultRowHeight="14.25" x14ac:dyDescent="0.2"/>
  <cols>
    <col min="1" max="1" width="11.42578125" style="37"/>
    <col min="2" max="2" width="20.42578125" style="37" customWidth="1"/>
    <col min="3" max="3" width="13" style="37" customWidth="1"/>
    <col min="4" max="4" width="13.5703125" style="37" customWidth="1"/>
    <col min="5" max="7" width="11.42578125" style="37"/>
    <col min="8" max="8" width="15.7109375" style="37" customWidth="1"/>
    <col min="9" max="13" width="11.42578125" style="37"/>
    <col min="14" max="14" width="13.28515625" style="37" customWidth="1"/>
    <col min="15" max="16384" width="11.42578125" style="37"/>
  </cols>
  <sheetData>
    <row r="2" spans="2:8" ht="24" customHeight="1" x14ac:dyDescent="0.25">
      <c r="B2" s="9" t="s">
        <v>198</v>
      </c>
      <c r="H2" s="30" t="s">
        <v>146</v>
      </c>
    </row>
    <row r="4" spans="2:8" ht="15" x14ac:dyDescent="0.2">
      <c r="B4" s="8" t="s">
        <v>112</v>
      </c>
    </row>
    <row r="6" spans="2:8" ht="28.5" x14ac:dyDescent="0.2">
      <c r="B6" s="4" t="s">
        <v>13</v>
      </c>
      <c r="C6" s="4" t="s">
        <v>199</v>
      </c>
      <c r="D6" s="4" t="s">
        <v>200</v>
      </c>
      <c r="E6" s="4" t="s">
        <v>4</v>
      </c>
    </row>
    <row r="7" spans="2:8" x14ac:dyDescent="0.2">
      <c r="B7" s="3" t="s">
        <v>69</v>
      </c>
      <c r="C7" s="3">
        <v>11</v>
      </c>
      <c r="D7" s="3">
        <v>11</v>
      </c>
      <c r="E7" s="3">
        <f>SUM(C7:D7)</f>
        <v>22</v>
      </c>
    </row>
    <row r="8" spans="2:8" x14ac:dyDescent="0.2">
      <c r="B8" s="1" t="s">
        <v>15</v>
      </c>
      <c r="C8" s="1">
        <v>6</v>
      </c>
      <c r="D8" s="1">
        <v>2</v>
      </c>
      <c r="E8" s="1">
        <f t="shared" ref="E8:E56" si="0">SUM(C8:D8)</f>
        <v>8</v>
      </c>
    </row>
    <row r="9" spans="2:8" x14ac:dyDescent="0.2">
      <c r="B9" s="1" t="s">
        <v>152</v>
      </c>
      <c r="C9" s="1">
        <v>29</v>
      </c>
      <c r="D9" s="1">
        <v>25</v>
      </c>
      <c r="E9" s="1">
        <f t="shared" si="0"/>
        <v>54</v>
      </c>
    </row>
    <row r="10" spans="2:8" x14ac:dyDescent="0.2">
      <c r="B10" s="1" t="s">
        <v>16</v>
      </c>
      <c r="C10" s="1">
        <v>13</v>
      </c>
      <c r="D10" s="1">
        <v>4</v>
      </c>
      <c r="E10" s="1">
        <f t="shared" si="0"/>
        <v>17</v>
      </c>
    </row>
    <row r="11" spans="2:8" x14ac:dyDescent="0.2">
      <c r="B11" s="1" t="s">
        <v>14</v>
      </c>
      <c r="C11" s="1">
        <v>4</v>
      </c>
      <c r="D11" s="1">
        <v>3</v>
      </c>
      <c r="E11" s="1">
        <f t="shared" si="0"/>
        <v>7</v>
      </c>
    </row>
    <row r="12" spans="2:8" x14ac:dyDescent="0.2">
      <c r="B12" s="1" t="s">
        <v>41</v>
      </c>
      <c r="C12" s="1">
        <v>7</v>
      </c>
      <c r="D12" s="1">
        <v>11</v>
      </c>
      <c r="E12" s="1">
        <f t="shared" si="0"/>
        <v>18</v>
      </c>
    </row>
    <row r="13" spans="2:8" x14ac:dyDescent="0.2">
      <c r="B13" s="1" t="s">
        <v>67</v>
      </c>
      <c r="C13" s="1">
        <v>5</v>
      </c>
      <c r="D13" s="1">
        <v>1</v>
      </c>
      <c r="E13" s="1">
        <f t="shared" si="0"/>
        <v>6</v>
      </c>
    </row>
    <row r="14" spans="2:8" x14ac:dyDescent="0.2">
      <c r="B14" s="1" t="s">
        <v>17</v>
      </c>
      <c r="C14" s="1">
        <v>11</v>
      </c>
      <c r="D14" s="1">
        <v>4</v>
      </c>
      <c r="E14" s="1">
        <f t="shared" si="0"/>
        <v>15</v>
      </c>
    </row>
    <row r="15" spans="2:8" x14ac:dyDescent="0.2">
      <c r="B15" s="1" t="s">
        <v>18</v>
      </c>
      <c r="C15" s="1">
        <v>24</v>
      </c>
      <c r="D15" s="1">
        <v>7</v>
      </c>
      <c r="E15" s="1">
        <f t="shared" si="0"/>
        <v>31</v>
      </c>
    </row>
    <row r="16" spans="2:8" x14ac:dyDescent="0.2">
      <c r="B16" s="1" t="s">
        <v>19</v>
      </c>
      <c r="C16" s="1">
        <v>48</v>
      </c>
      <c r="D16" s="1">
        <v>51</v>
      </c>
      <c r="E16" s="1">
        <f t="shared" si="0"/>
        <v>99</v>
      </c>
    </row>
    <row r="17" spans="2:5" x14ac:dyDescent="0.2">
      <c r="B17" s="1" t="s">
        <v>56</v>
      </c>
      <c r="C17" s="1">
        <v>15</v>
      </c>
      <c r="D17" s="1">
        <v>7</v>
      </c>
      <c r="E17" s="1">
        <f t="shared" si="0"/>
        <v>22</v>
      </c>
    </row>
    <row r="18" spans="2:5" x14ac:dyDescent="0.2">
      <c r="B18" s="1" t="s">
        <v>20</v>
      </c>
      <c r="C18" s="1">
        <v>9</v>
      </c>
      <c r="D18" s="1">
        <v>3</v>
      </c>
      <c r="E18" s="1">
        <f t="shared" si="0"/>
        <v>12</v>
      </c>
    </row>
    <row r="19" spans="2:5" x14ac:dyDescent="0.2">
      <c r="B19" s="1" t="s">
        <v>68</v>
      </c>
      <c r="C19" s="1">
        <v>5</v>
      </c>
      <c r="D19" s="1">
        <v>5</v>
      </c>
      <c r="E19" s="1">
        <f t="shared" si="0"/>
        <v>10</v>
      </c>
    </row>
    <row r="20" spans="2:5" x14ac:dyDescent="0.2">
      <c r="B20" s="1" t="s">
        <v>21</v>
      </c>
      <c r="C20" s="1">
        <v>15</v>
      </c>
      <c r="D20" s="1">
        <v>12</v>
      </c>
      <c r="E20" s="1">
        <f t="shared" si="0"/>
        <v>27</v>
      </c>
    </row>
    <row r="21" spans="2:5" x14ac:dyDescent="0.2">
      <c r="B21" s="1" t="s">
        <v>47</v>
      </c>
      <c r="C21" s="1">
        <v>8</v>
      </c>
      <c r="D21" s="1">
        <v>6</v>
      </c>
      <c r="E21" s="1">
        <f t="shared" si="0"/>
        <v>14</v>
      </c>
    </row>
    <row r="22" spans="2:5" x14ac:dyDescent="0.2">
      <c r="B22" s="1" t="s">
        <v>22</v>
      </c>
      <c r="C22" s="1">
        <v>10</v>
      </c>
      <c r="D22" s="1">
        <v>9</v>
      </c>
      <c r="E22" s="1">
        <f t="shared" si="0"/>
        <v>19</v>
      </c>
    </row>
    <row r="23" spans="2:5" x14ac:dyDescent="0.2">
      <c r="B23" s="1" t="s">
        <v>23</v>
      </c>
      <c r="C23" s="1">
        <v>2</v>
      </c>
      <c r="D23" s="1">
        <v>9</v>
      </c>
      <c r="E23" s="1">
        <f t="shared" si="0"/>
        <v>11</v>
      </c>
    </row>
    <row r="24" spans="2:5" x14ac:dyDescent="0.2">
      <c r="B24" s="1" t="s">
        <v>24</v>
      </c>
      <c r="C24" s="1">
        <v>10</v>
      </c>
      <c r="D24" s="1">
        <v>13</v>
      </c>
      <c r="E24" s="1">
        <f t="shared" si="0"/>
        <v>23</v>
      </c>
    </row>
    <row r="25" spans="2:5" x14ac:dyDescent="0.2">
      <c r="B25" s="1" t="s">
        <v>25</v>
      </c>
      <c r="C25" s="1">
        <v>4</v>
      </c>
      <c r="D25" s="1">
        <v>2</v>
      </c>
      <c r="E25" s="1">
        <f t="shared" si="0"/>
        <v>6</v>
      </c>
    </row>
    <row r="26" spans="2:5" x14ac:dyDescent="0.2">
      <c r="B26" s="21" t="s">
        <v>26</v>
      </c>
      <c r="C26" s="1">
        <v>15</v>
      </c>
      <c r="D26" s="1">
        <v>6</v>
      </c>
      <c r="E26" s="1">
        <f t="shared" si="0"/>
        <v>21</v>
      </c>
    </row>
    <row r="27" spans="2:5" x14ac:dyDescent="0.2">
      <c r="B27" s="1" t="s">
        <v>27</v>
      </c>
      <c r="C27" s="1">
        <v>9</v>
      </c>
      <c r="D27" s="1">
        <v>12</v>
      </c>
      <c r="E27" s="1">
        <f t="shared" si="0"/>
        <v>21</v>
      </c>
    </row>
    <row r="28" spans="2:5" x14ac:dyDescent="0.2">
      <c r="B28" s="1" t="s">
        <v>28</v>
      </c>
      <c r="C28" s="1">
        <v>3</v>
      </c>
      <c r="D28" s="1">
        <v>2</v>
      </c>
      <c r="E28" s="1">
        <f t="shared" si="0"/>
        <v>5</v>
      </c>
    </row>
    <row r="29" spans="2:5" x14ac:dyDescent="0.2">
      <c r="B29" s="1" t="s">
        <v>158</v>
      </c>
      <c r="C29" s="1">
        <v>10</v>
      </c>
      <c r="D29" s="1">
        <v>5</v>
      </c>
      <c r="E29" s="1">
        <f t="shared" si="0"/>
        <v>15</v>
      </c>
    </row>
    <row r="30" spans="2:5" x14ac:dyDescent="0.2">
      <c r="B30" s="1" t="s">
        <v>29</v>
      </c>
      <c r="C30" s="1">
        <v>5</v>
      </c>
      <c r="D30" s="1">
        <v>6</v>
      </c>
      <c r="E30" s="1">
        <f t="shared" si="0"/>
        <v>11</v>
      </c>
    </row>
    <row r="31" spans="2:5" x14ac:dyDescent="0.2">
      <c r="B31" s="1" t="s">
        <v>30</v>
      </c>
      <c r="C31" s="1">
        <v>5</v>
      </c>
      <c r="D31" s="1">
        <v>3</v>
      </c>
      <c r="E31" s="1">
        <f t="shared" si="0"/>
        <v>8</v>
      </c>
    </row>
    <row r="32" spans="2:5" x14ac:dyDescent="0.2">
      <c r="B32" s="1" t="s">
        <v>31</v>
      </c>
      <c r="C32" s="1">
        <v>10</v>
      </c>
      <c r="D32" s="1">
        <v>5</v>
      </c>
      <c r="E32" s="1">
        <f t="shared" si="0"/>
        <v>15</v>
      </c>
    </row>
    <row r="33" spans="2:5" x14ac:dyDescent="0.2">
      <c r="B33" s="1" t="s">
        <v>32</v>
      </c>
      <c r="C33" s="1">
        <v>4</v>
      </c>
      <c r="D33" s="1">
        <v>8</v>
      </c>
      <c r="E33" s="1">
        <f t="shared" si="0"/>
        <v>12</v>
      </c>
    </row>
    <row r="34" spans="2:5" x14ac:dyDescent="0.2">
      <c r="B34" s="1" t="s">
        <v>33</v>
      </c>
      <c r="C34" s="1">
        <v>3</v>
      </c>
      <c r="D34" s="1">
        <v>6</v>
      </c>
      <c r="E34" s="1">
        <f t="shared" si="0"/>
        <v>9</v>
      </c>
    </row>
    <row r="35" spans="2:5" x14ac:dyDescent="0.2">
      <c r="B35" s="1" t="s">
        <v>35</v>
      </c>
      <c r="C35" s="1"/>
      <c r="D35" s="1">
        <v>7</v>
      </c>
      <c r="E35" s="1">
        <f t="shared" si="0"/>
        <v>7</v>
      </c>
    </row>
    <row r="36" spans="2:5" x14ac:dyDescent="0.2">
      <c r="B36" s="1" t="s">
        <v>36</v>
      </c>
      <c r="C36" s="1">
        <v>77</v>
      </c>
      <c r="D36" s="1">
        <v>67</v>
      </c>
      <c r="E36" s="1">
        <f t="shared" si="0"/>
        <v>144</v>
      </c>
    </row>
    <row r="37" spans="2:5" x14ac:dyDescent="0.2">
      <c r="B37" s="1" t="s">
        <v>37</v>
      </c>
      <c r="C37" s="1">
        <v>29</v>
      </c>
      <c r="D37" s="1">
        <v>12</v>
      </c>
      <c r="E37" s="1">
        <f t="shared" si="0"/>
        <v>41</v>
      </c>
    </row>
    <row r="38" spans="2:5" x14ac:dyDescent="0.2">
      <c r="B38" s="1" t="s">
        <v>38</v>
      </c>
      <c r="C38" s="1">
        <v>24</v>
      </c>
      <c r="D38" s="1">
        <v>12</v>
      </c>
      <c r="E38" s="1">
        <f t="shared" si="0"/>
        <v>36</v>
      </c>
    </row>
    <row r="39" spans="2:5" x14ac:dyDescent="0.2">
      <c r="B39" s="1" t="s">
        <v>39</v>
      </c>
      <c r="C39" s="1">
        <v>6</v>
      </c>
      <c r="D39" s="1">
        <v>8</v>
      </c>
      <c r="E39" s="1">
        <f t="shared" si="0"/>
        <v>14</v>
      </c>
    </row>
    <row r="40" spans="2:5" x14ac:dyDescent="0.2">
      <c r="B40" s="1" t="s">
        <v>40</v>
      </c>
      <c r="C40" s="1">
        <v>1</v>
      </c>
      <c r="D40" s="1">
        <v>3</v>
      </c>
      <c r="E40" s="1">
        <f t="shared" si="0"/>
        <v>4</v>
      </c>
    </row>
    <row r="41" spans="2:5" x14ac:dyDescent="0.2">
      <c r="B41" s="1" t="s">
        <v>42</v>
      </c>
      <c r="C41" s="1">
        <v>2</v>
      </c>
      <c r="D41" s="1">
        <v>4</v>
      </c>
      <c r="E41" s="1">
        <f t="shared" si="0"/>
        <v>6</v>
      </c>
    </row>
    <row r="42" spans="2:5" x14ac:dyDescent="0.2">
      <c r="B42" s="1" t="s">
        <v>43</v>
      </c>
      <c r="C42" s="1">
        <v>15</v>
      </c>
      <c r="D42" s="1">
        <v>5</v>
      </c>
      <c r="E42" s="1">
        <f t="shared" si="0"/>
        <v>20</v>
      </c>
    </row>
    <row r="43" spans="2:5" x14ac:dyDescent="0.2">
      <c r="B43" s="1" t="s">
        <v>44</v>
      </c>
      <c r="C43" s="1">
        <v>2</v>
      </c>
      <c r="D43" s="1">
        <v>15</v>
      </c>
      <c r="E43" s="1">
        <f t="shared" si="0"/>
        <v>17</v>
      </c>
    </row>
    <row r="44" spans="2:5" x14ac:dyDescent="0.2">
      <c r="B44" s="1" t="s">
        <v>34</v>
      </c>
      <c r="C44" s="1">
        <v>4</v>
      </c>
      <c r="D44" s="1">
        <v>6</v>
      </c>
      <c r="E44" s="1">
        <f t="shared" si="0"/>
        <v>10</v>
      </c>
    </row>
    <row r="45" spans="2:5" x14ac:dyDescent="0.2">
      <c r="B45" s="1" t="s">
        <v>45</v>
      </c>
      <c r="C45" s="1">
        <v>4</v>
      </c>
      <c r="D45" s="1">
        <v>5</v>
      </c>
      <c r="E45" s="1">
        <f t="shared" si="0"/>
        <v>9</v>
      </c>
    </row>
    <row r="46" spans="2:5" x14ac:dyDescent="0.2">
      <c r="B46" s="1" t="s">
        <v>46</v>
      </c>
      <c r="C46" s="1">
        <v>13</v>
      </c>
      <c r="D46" s="1">
        <v>7</v>
      </c>
      <c r="E46" s="1">
        <f t="shared" si="0"/>
        <v>20</v>
      </c>
    </row>
    <row r="47" spans="2:5" x14ac:dyDescent="0.2">
      <c r="B47" s="1" t="s">
        <v>48</v>
      </c>
      <c r="C47" s="1">
        <v>1</v>
      </c>
      <c r="D47" s="1">
        <v>4</v>
      </c>
      <c r="E47" s="1">
        <f t="shared" si="0"/>
        <v>5</v>
      </c>
    </row>
    <row r="48" spans="2:5" x14ac:dyDescent="0.2">
      <c r="B48" s="1" t="s">
        <v>49</v>
      </c>
      <c r="C48" s="1">
        <v>23</v>
      </c>
      <c r="D48" s="1">
        <v>17</v>
      </c>
      <c r="E48" s="1">
        <f t="shared" si="0"/>
        <v>40</v>
      </c>
    </row>
    <row r="49" spans="2:5" x14ac:dyDescent="0.2">
      <c r="B49" s="1" t="s">
        <v>50</v>
      </c>
      <c r="C49" s="1">
        <v>1</v>
      </c>
      <c r="D49" s="1">
        <v>3</v>
      </c>
      <c r="E49" s="1">
        <f t="shared" si="0"/>
        <v>4</v>
      </c>
    </row>
    <row r="50" spans="2:5" x14ac:dyDescent="0.2">
      <c r="B50" s="1" t="s">
        <v>51</v>
      </c>
      <c r="C50" s="1">
        <v>15</v>
      </c>
      <c r="D50" s="1">
        <v>6</v>
      </c>
      <c r="E50" s="1">
        <f t="shared" si="0"/>
        <v>21</v>
      </c>
    </row>
    <row r="51" spans="2:5" x14ac:dyDescent="0.2">
      <c r="B51" s="1" t="s">
        <v>52</v>
      </c>
      <c r="C51" s="1">
        <v>1</v>
      </c>
      <c r="D51" s="1">
        <v>4</v>
      </c>
      <c r="E51" s="1">
        <f t="shared" si="0"/>
        <v>5</v>
      </c>
    </row>
    <row r="52" spans="2:5" x14ac:dyDescent="0.2">
      <c r="B52" s="1" t="s">
        <v>53</v>
      </c>
      <c r="C52" s="1">
        <v>9</v>
      </c>
      <c r="D52" s="1">
        <v>9</v>
      </c>
      <c r="E52" s="1">
        <f t="shared" si="0"/>
        <v>18</v>
      </c>
    </row>
    <row r="53" spans="2:5" x14ac:dyDescent="0.2">
      <c r="B53" s="1" t="s">
        <v>54</v>
      </c>
      <c r="C53" s="1">
        <v>22</v>
      </c>
      <c r="D53" s="1">
        <v>41</v>
      </c>
      <c r="E53" s="1">
        <f t="shared" si="0"/>
        <v>63</v>
      </c>
    </row>
    <row r="54" spans="2:5" x14ac:dyDescent="0.2">
      <c r="B54" s="1" t="s">
        <v>55</v>
      </c>
      <c r="C54" s="1">
        <v>6</v>
      </c>
      <c r="D54" s="1">
        <v>6</v>
      </c>
      <c r="E54" s="1">
        <f t="shared" si="0"/>
        <v>12</v>
      </c>
    </row>
    <row r="55" spans="2:5" x14ac:dyDescent="0.2">
      <c r="B55" s="1" t="s">
        <v>57</v>
      </c>
      <c r="C55" s="1"/>
      <c r="D55" s="1">
        <v>5</v>
      </c>
      <c r="E55" s="1">
        <f t="shared" si="0"/>
        <v>5</v>
      </c>
    </row>
    <row r="56" spans="2:5" x14ac:dyDescent="0.2">
      <c r="B56" s="1" t="s">
        <v>58</v>
      </c>
      <c r="C56" s="1">
        <v>10</v>
      </c>
      <c r="D56" s="1">
        <v>13</v>
      </c>
      <c r="E56" s="1">
        <f t="shared" si="0"/>
        <v>23</v>
      </c>
    </row>
    <row r="57" spans="2:5" x14ac:dyDescent="0.2">
      <c r="B57" s="1" t="s">
        <v>59</v>
      </c>
      <c r="C57" s="1">
        <v>1</v>
      </c>
      <c r="D57" s="1"/>
      <c r="E57" s="1">
        <f>SUM(C57:D57)</f>
        <v>1</v>
      </c>
    </row>
    <row r="58" spans="2:5" x14ac:dyDescent="0.2">
      <c r="B58" s="1" t="s">
        <v>60</v>
      </c>
      <c r="C58" s="1">
        <v>1</v>
      </c>
      <c r="D58" s="1"/>
      <c r="E58" s="1">
        <f>SUM(C58:D58)</f>
        <v>1</v>
      </c>
    </row>
    <row r="59" spans="2:5" x14ac:dyDescent="0.2">
      <c r="B59" s="59" t="s">
        <v>81</v>
      </c>
      <c r="C59" s="2">
        <f>SUM(C7:C58)</f>
        <v>567</v>
      </c>
      <c r="D59" s="2">
        <f>SUM(D7:D58)</f>
        <v>497</v>
      </c>
      <c r="E59" s="2">
        <f>SUM(E7:E58)</f>
        <v>1064</v>
      </c>
    </row>
    <row r="62" spans="2:5" x14ac:dyDescent="0.2">
      <c r="B62" s="58" t="s">
        <v>11</v>
      </c>
    </row>
    <row r="63" spans="2:5" x14ac:dyDescent="0.2">
      <c r="B63" s="58" t="s">
        <v>201</v>
      </c>
    </row>
  </sheetData>
  <sortState ref="H8:K59">
    <sortCondition ref="H8"/>
  </sortState>
  <hyperlinks>
    <hyperlink ref="H2" location="Inicio!A1" display="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workbookViewId="0"/>
  </sheetViews>
  <sheetFormatPr baseColWidth="10" defaultRowHeight="14.25" x14ac:dyDescent="0.2"/>
  <cols>
    <col min="1" max="1" width="11.42578125" style="37"/>
    <col min="2" max="2" width="29.5703125" style="37" customWidth="1"/>
    <col min="3" max="3" width="17.5703125" style="37" customWidth="1"/>
    <col min="4" max="7" width="11.42578125" style="37"/>
    <col min="8" max="8" width="15.7109375" style="37" customWidth="1"/>
    <col min="9" max="16384" width="11.42578125" style="37"/>
  </cols>
  <sheetData>
    <row r="2" spans="2:8" ht="24" customHeight="1" x14ac:dyDescent="0.25">
      <c r="B2" s="9" t="s">
        <v>198</v>
      </c>
      <c r="H2" s="30" t="s">
        <v>146</v>
      </c>
    </row>
    <row r="4" spans="2:8" ht="15" x14ac:dyDescent="0.2">
      <c r="B4" s="8" t="s">
        <v>206</v>
      </c>
    </row>
    <row r="6" spans="2:8" ht="42.75" x14ac:dyDescent="0.2">
      <c r="B6" s="4" t="s">
        <v>161</v>
      </c>
      <c r="C6" s="4" t="s">
        <v>202</v>
      </c>
    </row>
    <row r="7" spans="2:8" x14ac:dyDescent="0.2">
      <c r="B7" s="1" t="s">
        <v>71</v>
      </c>
      <c r="C7" s="1">
        <v>206</v>
      </c>
    </row>
    <row r="8" spans="2:8" x14ac:dyDescent="0.2">
      <c r="B8" s="1" t="s">
        <v>72</v>
      </c>
      <c r="C8" s="1">
        <v>43</v>
      </c>
    </row>
    <row r="9" spans="2:8" x14ac:dyDescent="0.2">
      <c r="B9" s="1" t="s">
        <v>41</v>
      </c>
      <c r="C9" s="1">
        <v>25</v>
      </c>
    </row>
    <row r="10" spans="2:8" x14ac:dyDescent="0.2">
      <c r="B10" s="1" t="s">
        <v>210</v>
      </c>
      <c r="C10" s="1">
        <v>29</v>
      </c>
    </row>
    <row r="11" spans="2:8" x14ac:dyDescent="0.2">
      <c r="B11" s="1" t="s">
        <v>73</v>
      </c>
      <c r="C11" s="1">
        <v>40</v>
      </c>
    </row>
    <row r="12" spans="2:8" x14ac:dyDescent="0.2">
      <c r="B12" s="1" t="s">
        <v>47</v>
      </c>
      <c r="C12" s="1">
        <v>14</v>
      </c>
    </row>
    <row r="13" spans="2:8" x14ac:dyDescent="0.2">
      <c r="B13" s="1" t="s">
        <v>196</v>
      </c>
      <c r="C13" s="1">
        <v>61</v>
      </c>
    </row>
    <row r="14" spans="2:8" x14ac:dyDescent="0.2">
      <c r="B14" s="1" t="s">
        <v>74</v>
      </c>
      <c r="C14" s="1">
        <v>83</v>
      </c>
    </row>
    <row r="15" spans="2:8" x14ac:dyDescent="0.2">
      <c r="B15" s="1" t="s">
        <v>76</v>
      </c>
      <c r="C15" s="1">
        <v>155</v>
      </c>
    </row>
    <row r="16" spans="2:8" x14ac:dyDescent="0.2">
      <c r="B16" s="1" t="s">
        <v>77</v>
      </c>
      <c r="C16" s="1">
        <v>137</v>
      </c>
    </row>
    <row r="17" spans="2:3" x14ac:dyDescent="0.2">
      <c r="B17" s="1" t="s">
        <v>78</v>
      </c>
      <c r="C17" s="1">
        <v>29</v>
      </c>
    </row>
    <row r="18" spans="2:3" x14ac:dyDescent="0.2">
      <c r="B18" s="1" t="s">
        <v>79</v>
      </c>
      <c r="C18" s="1">
        <v>64</v>
      </c>
    </row>
    <row r="19" spans="2:3" x14ac:dyDescent="0.2">
      <c r="B19" s="1" t="s">
        <v>34</v>
      </c>
      <c r="C19" s="1">
        <v>11</v>
      </c>
    </row>
    <row r="20" spans="2:3" x14ac:dyDescent="0.2">
      <c r="B20" s="1" t="s">
        <v>212</v>
      </c>
      <c r="C20" s="1">
        <v>119</v>
      </c>
    </row>
    <row r="21" spans="2:3" x14ac:dyDescent="0.2">
      <c r="B21" s="1" t="s">
        <v>209</v>
      </c>
      <c r="C21" s="1">
        <v>37</v>
      </c>
    </row>
    <row r="22" spans="2:3" x14ac:dyDescent="0.2">
      <c r="B22" s="1" t="s">
        <v>208</v>
      </c>
      <c r="C22" s="1">
        <v>14</v>
      </c>
    </row>
    <row r="23" spans="2:3" x14ac:dyDescent="0.2">
      <c r="B23" s="1" t="s">
        <v>160</v>
      </c>
      <c r="C23" s="1">
        <v>42</v>
      </c>
    </row>
    <row r="24" spans="2:3" x14ac:dyDescent="0.2">
      <c r="B24" s="59" t="s">
        <v>81</v>
      </c>
      <c r="C24" s="2">
        <f>SUM(C7:C23)</f>
        <v>1109</v>
      </c>
    </row>
    <row r="27" spans="2:3" x14ac:dyDescent="0.2">
      <c r="B27" s="58" t="s">
        <v>11</v>
      </c>
    </row>
    <row r="28" spans="2:3" x14ac:dyDescent="0.2">
      <c r="B28" s="58" t="s">
        <v>201</v>
      </c>
    </row>
  </sheetData>
  <sortState ref="H8:I24">
    <sortCondition ref="H8"/>
  </sortState>
  <hyperlinks>
    <hyperlink ref="H2" location="Inicio!A1" display="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workbookViewId="0"/>
  </sheetViews>
  <sheetFormatPr baseColWidth="10" defaultRowHeight="14.25" x14ac:dyDescent="0.2"/>
  <cols>
    <col min="1" max="1" width="11.42578125" style="37"/>
    <col min="2" max="2" width="22.28515625" style="37" customWidth="1"/>
    <col min="3" max="3" width="19.42578125" style="37" customWidth="1"/>
    <col min="4" max="7" width="11.42578125" style="37"/>
    <col min="8" max="8" width="15.7109375" style="37" customWidth="1"/>
    <col min="9" max="11" width="11.42578125" style="37"/>
    <col min="12" max="12" width="23.140625" style="37" bestFit="1" customWidth="1"/>
    <col min="13" max="16384" width="11.42578125" style="37"/>
  </cols>
  <sheetData>
    <row r="2" spans="2:8" ht="24" customHeight="1" x14ac:dyDescent="0.25">
      <c r="B2" s="9" t="s">
        <v>198</v>
      </c>
      <c r="H2" s="30" t="s">
        <v>146</v>
      </c>
    </row>
    <row r="4" spans="2:8" ht="15" x14ac:dyDescent="0.2">
      <c r="B4" s="8" t="s">
        <v>203</v>
      </c>
    </row>
    <row r="6" spans="2:8" ht="28.5" x14ac:dyDescent="0.2">
      <c r="B6" s="4" t="s">
        <v>13</v>
      </c>
      <c r="C6" s="4" t="s">
        <v>202</v>
      </c>
    </row>
    <row r="7" spans="2:8" x14ac:dyDescent="0.2">
      <c r="B7" s="3" t="s">
        <v>69</v>
      </c>
      <c r="C7" s="3">
        <v>23</v>
      </c>
    </row>
    <row r="8" spans="2:8" x14ac:dyDescent="0.2">
      <c r="B8" s="1" t="s">
        <v>15</v>
      </c>
      <c r="C8" s="1">
        <v>12</v>
      </c>
    </row>
    <row r="9" spans="2:8" x14ac:dyDescent="0.2">
      <c r="B9" s="1" t="s">
        <v>152</v>
      </c>
      <c r="C9" s="1">
        <v>53</v>
      </c>
    </row>
    <row r="10" spans="2:8" x14ac:dyDescent="0.2">
      <c r="B10" s="1" t="s">
        <v>16</v>
      </c>
      <c r="C10" s="1">
        <v>21</v>
      </c>
    </row>
    <row r="11" spans="2:8" x14ac:dyDescent="0.2">
      <c r="B11" s="1" t="s">
        <v>14</v>
      </c>
      <c r="C11" s="1">
        <v>7</v>
      </c>
    </row>
    <row r="12" spans="2:8" x14ac:dyDescent="0.2">
      <c r="B12" s="1" t="s">
        <v>41</v>
      </c>
      <c r="C12" s="1">
        <v>25</v>
      </c>
    </row>
    <row r="13" spans="2:8" x14ac:dyDescent="0.2">
      <c r="B13" s="1" t="s">
        <v>67</v>
      </c>
      <c r="C13" s="1">
        <v>6</v>
      </c>
    </row>
    <row r="14" spans="2:8" x14ac:dyDescent="0.2">
      <c r="B14" s="1" t="s">
        <v>17</v>
      </c>
      <c r="C14" s="1">
        <v>16</v>
      </c>
    </row>
    <row r="15" spans="2:8" x14ac:dyDescent="0.2">
      <c r="B15" s="1" t="s">
        <v>18</v>
      </c>
      <c r="C15" s="1">
        <v>29</v>
      </c>
    </row>
    <row r="16" spans="2:8" x14ac:dyDescent="0.2">
      <c r="B16" s="1" t="s">
        <v>19</v>
      </c>
      <c r="C16" s="1">
        <v>96</v>
      </c>
    </row>
    <row r="17" spans="2:9" x14ac:dyDescent="0.2">
      <c r="B17" s="1" t="s">
        <v>56</v>
      </c>
      <c r="C17" s="1">
        <v>21</v>
      </c>
      <c r="I17" s="42"/>
    </row>
    <row r="18" spans="2:9" x14ac:dyDescent="0.2">
      <c r="B18" s="1" t="s">
        <v>20</v>
      </c>
      <c r="C18" s="1">
        <v>14</v>
      </c>
    </row>
    <row r="19" spans="2:9" x14ac:dyDescent="0.2">
      <c r="B19" s="1" t="s">
        <v>68</v>
      </c>
      <c r="C19" s="1">
        <v>13</v>
      </c>
    </row>
    <row r="20" spans="2:9" x14ac:dyDescent="0.2">
      <c r="B20" s="1" t="s">
        <v>21</v>
      </c>
      <c r="C20" s="1">
        <v>27</v>
      </c>
    </row>
    <row r="21" spans="2:9" x14ac:dyDescent="0.2">
      <c r="B21" s="1" t="s">
        <v>47</v>
      </c>
      <c r="C21" s="1">
        <v>14</v>
      </c>
    </row>
    <row r="22" spans="2:9" x14ac:dyDescent="0.2">
      <c r="B22" s="1" t="s">
        <v>22</v>
      </c>
      <c r="C22" s="1">
        <v>20</v>
      </c>
    </row>
    <row r="23" spans="2:9" x14ac:dyDescent="0.2">
      <c r="B23" s="1" t="s">
        <v>23</v>
      </c>
      <c r="C23" s="1">
        <v>14</v>
      </c>
    </row>
    <row r="24" spans="2:9" x14ac:dyDescent="0.2">
      <c r="B24" s="1" t="s">
        <v>24</v>
      </c>
      <c r="C24" s="1">
        <v>25</v>
      </c>
    </row>
    <row r="25" spans="2:9" x14ac:dyDescent="0.2">
      <c r="B25" s="1" t="s">
        <v>25</v>
      </c>
      <c r="C25" s="1">
        <v>6</v>
      </c>
    </row>
    <row r="26" spans="2:9" x14ac:dyDescent="0.2">
      <c r="B26" s="1" t="s">
        <v>26</v>
      </c>
      <c r="C26" s="1">
        <v>21</v>
      </c>
    </row>
    <row r="27" spans="2:9" x14ac:dyDescent="0.2">
      <c r="B27" s="1" t="s">
        <v>27</v>
      </c>
      <c r="C27" s="1">
        <v>24</v>
      </c>
    </row>
    <row r="28" spans="2:9" x14ac:dyDescent="0.2">
      <c r="B28" s="1" t="s">
        <v>28</v>
      </c>
      <c r="C28" s="1">
        <v>10</v>
      </c>
    </row>
    <row r="29" spans="2:9" x14ac:dyDescent="0.2">
      <c r="B29" s="21" t="s">
        <v>158</v>
      </c>
      <c r="C29" s="1">
        <v>14</v>
      </c>
    </row>
    <row r="30" spans="2:9" x14ac:dyDescent="0.2">
      <c r="B30" s="1" t="s">
        <v>29</v>
      </c>
      <c r="C30" s="1">
        <v>12</v>
      </c>
    </row>
    <row r="31" spans="2:9" x14ac:dyDescent="0.2">
      <c r="B31" s="1" t="s">
        <v>30</v>
      </c>
      <c r="C31" s="1">
        <v>10</v>
      </c>
    </row>
    <row r="32" spans="2:9" x14ac:dyDescent="0.2">
      <c r="B32" s="1" t="s">
        <v>31</v>
      </c>
      <c r="C32" s="1">
        <v>17</v>
      </c>
    </row>
    <row r="33" spans="2:3" x14ac:dyDescent="0.2">
      <c r="B33" s="1" t="s">
        <v>32</v>
      </c>
      <c r="C33" s="1">
        <v>13</v>
      </c>
    </row>
    <row r="34" spans="2:3" x14ac:dyDescent="0.2">
      <c r="B34" s="1" t="s">
        <v>33</v>
      </c>
      <c r="C34" s="1">
        <v>14</v>
      </c>
    </row>
    <row r="35" spans="2:3" x14ac:dyDescent="0.2">
      <c r="B35" s="1" t="s">
        <v>35</v>
      </c>
      <c r="C35" s="1">
        <v>9</v>
      </c>
    </row>
    <row r="36" spans="2:3" x14ac:dyDescent="0.2">
      <c r="B36" s="1" t="s">
        <v>36</v>
      </c>
      <c r="C36" s="1">
        <v>119</v>
      </c>
    </row>
    <row r="37" spans="2:3" x14ac:dyDescent="0.2">
      <c r="B37" s="1" t="s">
        <v>37</v>
      </c>
      <c r="C37" s="1">
        <v>39</v>
      </c>
    </row>
    <row r="38" spans="2:3" x14ac:dyDescent="0.2">
      <c r="B38" s="1" t="s">
        <v>38</v>
      </c>
      <c r="C38" s="1">
        <v>37</v>
      </c>
    </row>
    <row r="39" spans="2:3" x14ac:dyDescent="0.2">
      <c r="B39" s="1" t="s">
        <v>39</v>
      </c>
      <c r="C39" s="1">
        <v>14</v>
      </c>
    </row>
    <row r="40" spans="2:3" x14ac:dyDescent="0.2">
      <c r="B40" s="1" t="s">
        <v>40</v>
      </c>
      <c r="C40" s="1">
        <v>14</v>
      </c>
    </row>
    <row r="41" spans="2:3" x14ac:dyDescent="0.2">
      <c r="B41" s="1" t="s">
        <v>42</v>
      </c>
      <c r="C41" s="1">
        <v>8</v>
      </c>
    </row>
    <row r="42" spans="2:3" x14ac:dyDescent="0.2">
      <c r="B42" s="1" t="s">
        <v>43</v>
      </c>
      <c r="C42" s="1">
        <v>20</v>
      </c>
    </row>
    <row r="43" spans="2:3" x14ac:dyDescent="0.2">
      <c r="B43" s="1" t="s">
        <v>44</v>
      </c>
      <c r="C43" s="1">
        <v>18</v>
      </c>
    </row>
    <row r="44" spans="2:3" x14ac:dyDescent="0.2">
      <c r="B44" s="1" t="s">
        <v>34</v>
      </c>
      <c r="C44" s="1">
        <v>11</v>
      </c>
    </row>
    <row r="45" spans="2:3" x14ac:dyDescent="0.2">
      <c r="B45" s="1" t="s">
        <v>45</v>
      </c>
      <c r="C45" s="1">
        <v>11</v>
      </c>
    </row>
    <row r="46" spans="2:3" x14ac:dyDescent="0.2">
      <c r="B46" s="1" t="s">
        <v>46</v>
      </c>
      <c r="C46" s="1">
        <v>20</v>
      </c>
    </row>
    <row r="47" spans="2:3" x14ac:dyDescent="0.2">
      <c r="B47" s="1" t="s">
        <v>48</v>
      </c>
      <c r="C47" s="1">
        <v>6</v>
      </c>
    </row>
    <row r="48" spans="2:3" x14ac:dyDescent="0.2">
      <c r="B48" s="1" t="s">
        <v>49</v>
      </c>
      <c r="C48" s="1">
        <v>39</v>
      </c>
    </row>
    <row r="49" spans="2:3" x14ac:dyDescent="0.2">
      <c r="B49" s="1" t="s">
        <v>50</v>
      </c>
      <c r="C49" s="1">
        <v>4</v>
      </c>
    </row>
    <row r="50" spans="2:3" x14ac:dyDescent="0.2">
      <c r="B50" s="1" t="s">
        <v>51</v>
      </c>
      <c r="C50" s="1">
        <v>24</v>
      </c>
    </row>
    <row r="51" spans="2:3" x14ac:dyDescent="0.2">
      <c r="B51" s="1" t="s">
        <v>52</v>
      </c>
      <c r="C51" s="1">
        <v>7</v>
      </c>
    </row>
    <row r="52" spans="2:3" x14ac:dyDescent="0.2">
      <c r="B52" s="1" t="s">
        <v>53</v>
      </c>
      <c r="C52" s="1">
        <v>19</v>
      </c>
    </row>
    <row r="53" spans="2:3" x14ac:dyDescent="0.2">
      <c r="B53" s="1" t="s">
        <v>54</v>
      </c>
      <c r="C53" s="1">
        <v>64</v>
      </c>
    </row>
    <row r="54" spans="2:3" x14ac:dyDescent="0.2">
      <c r="B54" s="1" t="s">
        <v>55</v>
      </c>
      <c r="C54" s="1">
        <v>13</v>
      </c>
    </row>
    <row r="55" spans="2:3" x14ac:dyDescent="0.2">
      <c r="B55" s="1" t="s">
        <v>57</v>
      </c>
      <c r="C55" s="1">
        <v>8</v>
      </c>
    </row>
    <row r="56" spans="2:3" x14ac:dyDescent="0.2">
      <c r="B56" s="1" t="s">
        <v>58</v>
      </c>
      <c r="C56" s="1">
        <v>26</v>
      </c>
    </row>
    <row r="57" spans="2:3" x14ac:dyDescent="0.2">
      <c r="B57" s="1" t="s">
        <v>59</v>
      </c>
      <c r="C57" s="1">
        <v>1</v>
      </c>
    </row>
    <row r="58" spans="2:3" x14ac:dyDescent="0.2">
      <c r="B58" s="1" t="s">
        <v>60</v>
      </c>
      <c r="C58" s="1">
        <v>1</v>
      </c>
    </row>
    <row r="59" spans="2:3" x14ac:dyDescent="0.2">
      <c r="B59" s="59" t="s">
        <v>61</v>
      </c>
      <c r="C59" s="2">
        <f>SUM(C7:C58)</f>
        <v>1109</v>
      </c>
    </row>
    <row r="62" spans="2:3" x14ac:dyDescent="0.2">
      <c r="B62" s="58" t="s">
        <v>11</v>
      </c>
    </row>
    <row r="63" spans="2:3" x14ac:dyDescent="0.2">
      <c r="B63" s="58" t="s">
        <v>201</v>
      </c>
    </row>
  </sheetData>
  <sortState ref="I8:J58">
    <sortCondition ref="I7"/>
  </sortState>
  <hyperlinks>
    <hyperlink ref="H2" location="Inicio!A1" display="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workbookViewId="0"/>
  </sheetViews>
  <sheetFormatPr baseColWidth="10" defaultRowHeight="15" x14ac:dyDescent="0.25"/>
  <cols>
    <col min="2" max="2" width="22.7109375" customWidth="1"/>
    <col min="3" max="3" width="13.140625" customWidth="1"/>
    <col min="4" max="4" width="12.85546875" customWidth="1"/>
    <col min="5" max="5" width="25.7109375" customWidth="1"/>
    <col min="6" max="6" width="15.7109375" customWidth="1"/>
    <col min="7" max="7" width="14.85546875" customWidth="1"/>
    <col min="8" max="8" width="13.85546875" bestFit="1" customWidth="1"/>
  </cols>
  <sheetData>
    <row r="2" spans="2:7" ht="22.5" x14ac:dyDescent="0.25">
      <c r="B2" s="9" t="s">
        <v>135</v>
      </c>
      <c r="F2" s="30" t="s">
        <v>146</v>
      </c>
    </row>
    <row r="4" spans="2:7" ht="15.75" x14ac:dyDescent="0.25">
      <c r="B4" s="8" t="s">
        <v>136</v>
      </c>
    </row>
    <row r="6" spans="2:7" ht="15.75" x14ac:dyDescent="0.25">
      <c r="B6" s="8" t="s">
        <v>137</v>
      </c>
    </row>
    <row r="8" spans="2:7" x14ac:dyDescent="0.25">
      <c r="C8" s="4" t="s">
        <v>86</v>
      </c>
      <c r="D8" s="4" t="s">
        <v>85</v>
      </c>
      <c r="E8" s="4" t="s">
        <v>81</v>
      </c>
      <c r="F8" s="4" t="s">
        <v>138</v>
      </c>
      <c r="G8" s="4" t="s">
        <v>139</v>
      </c>
    </row>
    <row r="9" spans="2:7" x14ac:dyDescent="0.25">
      <c r="B9" s="26" t="s">
        <v>140</v>
      </c>
      <c r="C9" s="29" t="s">
        <v>145</v>
      </c>
      <c r="D9" s="29" t="s">
        <v>145</v>
      </c>
      <c r="E9" s="45">
        <f>'Abogados por CCAA'!E26</f>
        <v>154573</v>
      </c>
      <c r="F9" s="29" t="s">
        <v>145</v>
      </c>
      <c r="G9" s="29" t="s">
        <v>145</v>
      </c>
    </row>
    <row r="10" spans="2:7" x14ac:dyDescent="0.25">
      <c r="B10" s="27" t="s">
        <v>141</v>
      </c>
      <c r="C10" s="45">
        <f>'Procuradores por Sexo y Colegio'!C74</f>
        <v>6762</v>
      </c>
      <c r="D10" s="45">
        <f>'Procuradores por Sexo y Colegio'!D74</f>
        <v>3386</v>
      </c>
      <c r="E10" s="45">
        <f>SUM(C10:D10)</f>
        <v>10148</v>
      </c>
      <c r="F10" s="44">
        <f t="shared" ref="F10:G13" si="0">C10/$E10*100</f>
        <v>66.633819471817105</v>
      </c>
      <c r="G10" s="44">
        <f t="shared" si="0"/>
        <v>33.366180528182895</v>
      </c>
    </row>
    <row r="11" spans="2:7" x14ac:dyDescent="0.25">
      <c r="B11" s="27" t="s">
        <v>142</v>
      </c>
      <c r="C11" s="45">
        <f>'Graduados por Sexo y Colegio'!C50</f>
        <v>9101</v>
      </c>
      <c r="D11" s="45">
        <f>'Graduados por Sexo y Colegio'!D50</f>
        <v>8163</v>
      </c>
      <c r="E11" s="45">
        <f>SUM(C11:D11)</f>
        <v>17264</v>
      </c>
      <c r="F11" s="44">
        <f t="shared" si="0"/>
        <v>52.716635773864681</v>
      </c>
      <c r="G11" s="44">
        <f t="shared" si="0"/>
        <v>47.283364226135312</v>
      </c>
    </row>
    <row r="12" spans="2:7" x14ac:dyDescent="0.25">
      <c r="B12" s="27" t="s">
        <v>143</v>
      </c>
      <c r="C12" s="46">
        <f>'Notarios por Provincia'!D59</f>
        <v>1892</v>
      </c>
      <c r="D12" s="46">
        <f>'Notarios por Provincia'!C59</f>
        <v>864</v>
      </c>
      <c r="E12" s="46">
        <f>'Notarios por Provincia'!E59</f>
        <v>2756</v>
      </c>
      <c r="F12" s="44">
        <f t="shared" si="0"/>
        <v>68.650217706821479</v>
      </c>
      <c r="G12" s="44">
        <f t="shared" si="0"/>
        <v>31.349782293178517</v>
      </c>
    </row>
    <row r="13" spans="2:7" x14ac:dyDescent="0.25">
      <c r="B13" s="28" t="s">
        <v>144</v>
      </c>
      <c r="C13" s="47">
        <f>'Registradores por Sexo y Provin'!C59</f>
        <v>567</v>
      </c>
      <c r="D13" s="47">
        <f>'Registradores por Sexo y Provin'!D59</f>
        <v>497</v>
      </c>
      <c r="E13" s="47">
        <f>SUM(C13:D13)</f>
        <v>1064</v>
      </c>
      <c r="F13" s="51">
        <f t="shared" si="0"/>
        <v>53.289473684210535</v>
      </c>
      <c r="G13" s="51">
        <f t="shared" si="0"/>
        <v>46.710526315789473</v>
      </c>
    </row>
  </sheetData>
  <hyperlinks>
    <hyperlink ref="F2" location="Inicio!A1" display="Inicio"/>
  </hyperlinks>
  <pageMargins left="0.7" right="0.7" top="0.75" bottom="0.75" header="0.3" footer="0.3"/>
  <ignoredErrors>
    <ignoredError sqref="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zoomScaleNormal="100" workbookViewId="0"/>
  </sheetViews>
  <sheetFormatPr baseColWidth="10" defaultRowHeight="15" x14ac:dyDescent="0.25"/>
  <cols>
    <col min="2" max="2" width="21.7109375" bestFit="1" customWidth="1"/>
    <col min="3" max="3" width="15.5703125" customWidth="1"/>
    <col min="4" max="4" width="13.5703125" customWidth="1"/>
    <col min="5" max="6" width="15.42578125" customWidth="1"/>
    <col min="7" max="7" width="16.5703125" customWidth="1"/>
  </cols>
  <sheetData>
    <row r="2" spans="2:7" ht="22.5" x14ac:dyDescent="0.25">
      <c r="B2" s="9" t="s">
        <v>172</v>
      </c>
      <c r="G2" s="30" t="s">
        <v>146</v>
      </c>
    </row>
    <row r="4" spans="2:7" ht="15.75" x14ac:dyDescent="0.25">
      <c r="B4" s="8" t="s">
        <v>83</v>
      </c>
    </row>
    <row r="6" spans="2:7" ht="42.75" x14ac:dyDescent="0.25">
      <c r="B6" s="14" t="s">
        <v>82</v>
      </c>
      <c r="C6" s="4" t="s">
        <v>62</v>
      </c>
      <c r="D6" s="4" t="s">
        <v>63</v>
      </c>
      <c r="E6" s="4" t="s">
        <v>64</v>
      </c>
      <c r="F6" s="4" t="s">
        <v>65</v>
      </c>
    </row>
    <row r="7" spans="2:7" x14ac:dyDescent="0.25">
      <c r="B7" s="1" t="s">
        <v>71</v>
      </c>
      <c r="C7" s="15">
        <f>'Abogados por Provincia'!C10+'Abogados por Provincia'!C20+'Abogados por Provincia'!C24+'Abogados por Provincia'!C30+'Abogados por Provincia'!C32+'Abogados por Provincia'!C37+'Abogados por Provincia'!C48+'Abogados por Provincia'!C28</f>
        <v>22926</v>
      </c>
      <c r="D7" s="15">
        <f>'Abogados por Provincia'!D10+'Abogados por Provincia'!D20+'Abogados por Provincia'!D24+'Abogados por Provincia'!D30+'Abogados por Provincia'!D32+'Abogados por Provincia'!D37+'Abogados por Provincia'!D48+'Abogados por Provincia'!D28</f>
        <v>391</v>
      </c>
      <c r="E7" s="15">
        <f>'Abogados por Provincia'!E10+'Abogados por Provincia'!E20+'Abogados por Provincia'!E24+'Abogados por Provincia'!E30+'Abogados por Provincia'!E32+'Abogados por Provincia'!E37+'Abogados por Provincia'!E48+'Abogados por Provincia'!E28</f>
        <v>23317</v>
      </c>
      <c r="F7" s="15">
        <f>'Abogados por Provincia'!F10+'Abogados por Provincia'!F20+'Abogados por Provincia'!F24+'Abogados por Provincia'!F30+'Abogados por Provincia'!F32+'Abogados por Provincia'!F37+'Abogados por Provincia'!F48+'Abogados por Provincia'!F28</f>
        <v>20158</v>
      </c>
    </row>
    <row r="8" spans="2:7" x14ac:dyDescent="0.25">
      <c r="B8" s="1" t="s">
        <v>72</v>
      </c>
      <c r="C8" s="16">
        <f>'Abogados por Provincia'!C31+'Abogados por Provincia'!C51+'Abogados por Provincia'!C56</f>
        <v>3046</v>
      </c>
      <c r="D8" s="16">
        <f>'Abogados por Provincia'!D31+'Abogados por Provincia'!D51+'Abogados por Provincia'!D56</f>
        <v>101</v>
      </c>
      <c r="E8" s="16">
        <f>'Abogados por Provincia'!E31+'Abogados por Provincia'!E51+'Abogados por Provincia'!E56</f>
        <v>3147</v>
      </c>
      <c r="F8" s="16">
        <f>'Abogados por Provincia'!F31+'Abogados por Provincia'!F51+'Abogados por Provincia'!F56</f>
        <v>1576</v>
      </c>
    </row>
    <row r="9" spans="2:7" x14ac:dyDescent="0.25">
      <c r="B9" s="1" t="s">
        <v>211</v>
      </c>
      <c r="C9" s="16">
        <f>'Abogados por Provincia'!C12</f>
        <v>3109</v>
      </c>
      <c r="D9" s="16">
        <f>'Abogados por Provincia'!D12</f>
        <v>109</v>
      </c>
      <c r="E9" s="16">
        <f>'Abogados por Provincia'!E12</f>
        <v>3218</v>
      </c>
      <c r="F9" s="16">
        <f>'Abogados por Provincia'!F12</f>
        <v>2445</v>
      </c>
    </row>
    <row r="10" spans="2:7" x14ac:dyDescent="0.25">
      <c r="B10" s="1" t="s">
        <v>210</v>
      </c>
      <c r="C10" s="16">
        <f>'Abogados por Provincia'!C15</f>
        <v>2854</v>
      </c>
      <c r="D10" s="16">
        <f>'Abogados por Provincia'!D15</f>
        <v>15</v>
      </c>
      <c r="E10" s="16">
        <f>'Abogados por Provincia'!E15</f>
        <v>2869</v>
      </c>
      <c r="F10" s="16">
        <f>'Abogados por Provincia'!F15</f>
        <v>1200</v>
      </c>
    </row>
    <row r="11" spans="2:7" x14ac:dyDescent="0.25">
      <c r="B11" s="1" t="s">
        <v>73</v>
      </c>
      <c r="C11" s="16">
        <f>'Abogados por Provincia'!C42+'Abogados por Provincia'!C46</f>
        <v>7842</v>
      </c>
      <c r="D11" s="16">
        <f>'Abogados por Provincia'!D42+'Abogados por Provincia'!D46</f>
        <v>102</v>
      </c>
      <c r="E11" s="16">
        <f>'Abogados por Provincia'!E42+'Abogados por Provincia'!E46</f>
        <v>7944</v>
      </c>
      <c r="F11" s="16">
        <f>'Abogados por Provincia'!F42+'Abogados por Provincia'!F46</f>
        <v>4133</v>
      </c>
    </row>
    <row r="12" spans="2:7" x14ac:dyDescent="0.25">
      <c r="B12" s="1" t="s">
        <v>47</v>
      </c>
      <c r="C12" s="16">
        <f>'Abogados por Provincia'!C21</f>
        <v>1215</v>
      </c>
      <c r="D12" s="16">
        <f>'Abogados por Provincia'!D21</f>
        <v>18</v>
      </c>
      <c r="E12" s="16">
        <f>'Abogados por Provincia'!E21</f>
        <v>1233</v>
      </c>
      <c r="F12" s="16">
        <f>'Abogados por Provincia'!F21</f>
        <v>972</v>
      </c>
    </row>
    <row r="13" spans="2:7" x14ac:dyDescent="0.25">
      <c r="B13" s="1" t="s">
        <v>75</v>
      </c>
      <c r="C13" s="16">
        <f>'Abogados por Provincia'!C8+'Abogados por Provincia'!C23+'Abogados por Provincia'!C25+'Abogados por Provincia'!C29+'Abogados por Provincia'!C52</f>
        <v>3318</v>
      </c>
      <c r="D13" s="16">
        <f>'Abogados por Provincia'!D8+'Abogados por Provincia'!D23+'Abogados por Provincia'!D25+'Abogados por Provincia'!D29+'Abogados por Provincia'!D52</f>
        <v>198</v>
      </c>
      <c r="E13" s="16">
        <f>'Abogados por Provincia'!E8+'Abogados por Provincia'!E23+'Abogados por Provincia'!E25+'Abogados por Provincia'!E29+'Abogados por Provincia'!E52</f>
        <v>3516</v>
      </c>
      <c r="F13" s="16">
        <f>'Abogados por Provincia'!F8+'Abogados por Provincia'!F23+'Abogados por Provincia'!F25+'Abogados por Provincia'!F29+'Abogados por Provincia'!F52</f>
        <v>2371</v>
      </c>
    </row>
    <row r="14" spans="2:7" x14ac:dyDescent="0.25">
      <c r="B14" s="1" t="s">
        <v>74</v>
      </c>
      <c r="C14" s="16">
        <f>'Abogados por Provincia'!C13+'Abogados por Provincia'!C18+'Abogados por Provincia'!C33+'Abogados por Provincia'!C41+'Abogados por Provincia'!C45+'Abogados por Provincia'!C47+'Abogados por Provincia'!C49+'Abogados por Provincia'!C54+'Abogados por Provincia'!C55</f>
        <v>4990</v>
      </c>
      <c r="D14" s="16">
        <f>'Abogados por Provincia'!D13+'Abogados por Provincia'!D18+'Abogados por Provincia'!D33+'Abogados por Provincia'!D41+'Abogados por Provincia'!D45+'Abogados por Provincia'!D47+'Abogados por Provincia'!D49+'Abogados por Provincia'!D54+'Abogados por Provincia'!D55</f>
        <v>272</v>
      </c>
      <c r="E14" s="16">
        <f>'Abogados por Provincia'!E13+'Abogados por Provincia'!E18+'Abogados por Provincia'!E33+'Abogados por Provincia'!E41+'Abogados por Provincia'!E45+'Abogados por Provincia'!E47+'Abogados por Provincia'!E49+'Abogados por Provincia'!E54+'Abogados por Provincia'!E55</f>
        <v>5262</v>
      </c>
      <c r="F14" s="16">
        <f>'Abogados por Provincia'!F13+'Abogados por Provincia'!F18+'Abogados por Provincia'!F33+'Abogados por Provincia'!F41+'Abogados por Provincia'!F45+'Abogados por Provincia'!F47+'Abogados por Provincia'!F49+'Abogados por Provincia'!F54+'Abogados por Provincia'!F55</f>
        <v>3284</v>
      </c>
    </row>
    <row r="15" spans="2:7" x14ac:dyDescent="0.25">
      <c r="B15" s="1" t="s">
        <v>76</v>
      </c>
      <c r="C15" s="16">
        <f>'Abogados por Provincia'!C16+'Abogados por Provincia'!C27+'Abogados por Provincia'!C34+'Abogados por Provincia'!C50</f>
        <v>22065</v>
      </c>
      <c r="D15" s="16">
        <f>'Abogados por Provincia'!D16+'Abogados por Provincia'!D27+'Abogados por Provincia'!D34+'Abogados por Provincia'!D50</f>
        <v>1770</v>
      </c>
      <c r="E15" s="16">
        <f>'Abogados por Provincia'!E16+'Abogados por Provincia'!E27+'Abogados por Provincia'!E34+'Abogados por Provincia'!E50</f>
        <v>23835</v>
      </c>
      <c r="F15" s="16">
        <f>'Abogados por Provincia'!F16+'Abogados por Provincia'!F27+'Abogados por Provincia'!F34+'Abogados por Provincia'!F50</f>
        <v>11775</v>
      </c>
    </row>
    <row r="16" spans="2:7" x14ac:dyDescent="0.25">
      <c r="B16" s="1" t="s">
        <v>59</v>
      </c>
      <c r="C16" s="16">
        <f>'Abogados por Provincia'!C57</f>
        <v>230</v>
      </c>
      <c r="D16" s="16">
        <f>'Abogados por Provincia'!D57</f>
        <v>8</v>
      </c>
      <c r="E16" s="16">
        <f>'Abogados por Provincia'!E57</f>
        <v>238</v>
      </c>
      <c r="F16" s="16">
        <f>'Abogados por Provincia'!F57</f>
        <v>369</v>
      </c>
    </row>
    <row r="17" spans="2:6" x14ac:dyDescent="0.25">
      <c r="B17" s="1" t="s">
        <v>77</v>
      </c>
      <c r="C17" s="16">
        <f>'Abogados por Provincia'!C9+'Abogados por Provincia'!C22+'Abogados por Provincia'!C53</f>
        <v>13572</v>
      </c>
      <c r="D17" s="16">
        <f>'Abogados por Provincia'!D9+'Abogados por Provincia'!D22+'Abogados por Provincia'!D53</f>
        <v>338</v>
      </c>
      <c r="E17" s="16">
        <f>'Abogados por Provincia'!E9+'Abogados por Provincia'!E22+'Abogados por Provincia'!E53</f>
        <v>13910</v>
      </c>
      <c r="F17" s="16">
        <f>'Abogados por Provincia'!F9+'Abogados por Provincia'!F22+'Abogados por Provincia'!F53</f>
        <v>8671</v>
      </c>
    </row>
    <row r="18" spans="2:6" x14ac:dyDescent="0.25">
      <c r="B18" s="1" t="s">
        <v>78</v>
      </c>
      <c r="C18" s="16">
        <f>'Abogados por Provincia'!C14+'Abogados por Provincia'!C19</f>
        <v>1793</v>
      </c>
      <c r="D18" s="16">
        <f>'Abogados por Provincia'!D14+'Abogados por Provincia'!D19</f>
        <v>60</v>
      </c>
      <c r="E18" s="16">
        <f>'Abogados por Provincia'!E14+'Abogados por Provincia'!E19</f>
        <v>1853</v>
      </c>
      <c r="F18" s="16">
        <f>'Abogados por Provincia'!F14+'Abogados por Provincia'!F19</f>
        <v>809</v>
      </c>
    </row>
    <row r="19" spans="2:6" x14ac:dyDescent="0.25">
      <c r="B19" s="1" t="s">
        <v>79</v>
      </c>
      <c r="C19" s="16">
        <f>'Abogados por Provincia'!C7+'Abogados por Provincia'!C35+'Abogados por Provincia'!C40+'Abogados por Provincia'!C43</f>
        <v>7054</v>
      </c>
      <c r="D19" s="16">
        <f>'Abogados por Provincia'!D7+'Abogados por Provincia'!D35+'Abogados por Provincia'!D40+'Abogados por Provincia'!D43</f>
        <v>270</v>
      </c>
      <c r="E19" s="16">
        <f>'Abogados por Provincia'!E7+'Abogados por Provincia'!E35+'Abogados por Provincia'!E40+'Abogados por Provincia'!E43</f>
        <v>7324</v>
      </c>
      <c r="F19" s="16">
        <f>'Abogados por Provincia'!F7+'Abogados por Provincia'!F35+'Abogados por Provincia'!F40+'Abogados por Provincia'!F43</f>
        <v>4758</v>
      </c>
    </row>
    <row r="20" spans="2:6" x14ac:dyDescent="0.25">
      <c r="B20" s="1" t="s">
        <v>212</v>
      </c>
      <c r="C20" s="16">
        <f>'Abogados por Provincia'!C36</f>
        <v>38626</v>
      </c>
      <c r="D20" s="16">
        <f>'Abogados por Provincia'!D36</f>
        <v>6298</v>
      </c>
      <c r="E20" s="16">
        <f>'Abogados por Provincia'!E36</f>
        <v>44924</v>
      </c>
      <c r="F20" s="16">
        <f>'Abogados por Provincia'!F36</f>
        <v>33998</v>
      </c>
    </row>
    <row r="21" spans="2:6" x14ac:dyDescent="0.25">
      <c r="B21" s="1" t="s">
        <v>209</v>
      </c>
      <c r="C21" s="16">
        <f>'Abogados por Provincia'!C38</f>
        <v>3787</v>
      </c>
      <c r="D21" s="16">
        <f>'Abogados por Provincia'!D38</f>
        <v>261</v>
      </c>
      <c r="E21" s="16">
        <f>'Abogados por Provincia'!E38</f>
        <v>4048</v>
      </c>
      <c r="F21" s="16">
        <f>'Abogados por Provincia'!F38</f>
        <v>2139</v>
      </c>
    </row>
    <row r="22" spans="2:6" x14ac:dyDescent="0.25">
      <c r="B22" s="1" t="s">
        <v>208</v>
      </c>
      <c r="C22" s="16">
        <f>'Abogados por Provincia'!C39</f>
        <v>1294</v>
      </c>
      <c r="D22" s="16">
        <f>'Abogados por Provincia'!D39</f>
        <v>39</v>
      </c>
      <c r="E22" s="16">
        <f>'Abogados por Provincia'!E39</f>
        <v>1333</v>
      </c>
      <c r="F22" s="16">
        <f>'Abogados por Provincia'!F39</f>
        <v>661</v>
      </c>
    </row>
    <row r="23" spans="2:6" x14ac:dyDescent="0.25">
      <c r="B23" s="12" t="s">
        <v>80</v>
      </c>
      <c r="C23" s="16">
        <f>'Abogados por Provincia'!C11+'Abogados por Provincia'!C17+'Abogados por Provincia'!C26</f>
        <v>5635</v>
      </c>
      <c r="D23" s="16">
        <f>'Abogados por Provincia'!D11+'Abogados por Provincia'!D17+'Abogados por Provincia'!D26</f>
        <v>89</v>
      </c>
      <c r="E23" s="16">
        <f>'Abogados por Provincia'!E11+'Abogados por Provincia'!E17+'Abogados por Provincia'!E26</f>
        <v>5724</v>
      </c>
      <c r="F23" s="16">
        <f>'Abogados por Provincia'!F11+'Abogados por Provincia'!F17+'Abogados por Provincia'!F26</f>
        <v>2292</v>
      </c>
    </row>
    <row r="24" spans="2:6" x14ac:dyDescent="0.25">
      <c r="B24" s="1" t="s">
        <v>34</v>
      </c>
      <c r="C24" s="16">
        <f>'Abogados por Provincia'!C44</f>
        <v>655</v>
      </c>
      <c r="D24" s="16">
        <f>'Abogados por Provincia'!D44</f>
        <v>5</v>
      </c>
      <c r="E24" s="16">
        <f>'Abogados por Provincia'!E44</f>
        <v>660</v>
      </c>
      <c r="F24" s="16">
        <f>'Abogados por Provincia'!F44</f>
        <v>359</v>
      </c>
    </row>
    <row r="25" spans="2:6" x14ac:dyDescent="0.25">
      <c r="B25" s="1" t="s">
        <v>60</v>
      </c>
      <c r="C25" s="16">
        <f>'Abogados por Provincia'!C58</f>
        <v>201</v>
      </c>
      <c r="D25" s="16">
        <f>'Abogados por Provincia'!D58</f>
        <v>17</v>
      </c>
      <c r="E25" s="16">
        <f>'Abogados por Provincia'!E58</f>
        <v>218</v>
      </c>
      <c r="F25" s="16">
        <f>'Abogados por Provincia'!F58</f>
        <v>101</v>
      </c>
    </row>
    <row r="26" spans="2:6" x14ac:dyDescent="0.25">
      <c r="B26" s="22" t="s">
        <v>81</v>
      </c>
      <c r="C26" s="17">
        <f>SUM(C7:C25)</f>
        <v>144212</v>
      </c>
      <c r="D26" s="17">
        <f>SUM(D7:D25)</f>
        <v>10361</v>
      </c>
      <c r="E26" s="17">
        <f>SUM(E7:E25)</f>
        <v>154573</v>
      </c>
      <c r="F26" s="17">
        <f>SUM(F7:F25)</f>
        <v>102071</v>
      </c>
    </row>
    <row r="28" spans="2:6" x14ac:dyDescent="0.25">
      <c r="B28" s="11" t="s">
        <v>11</v>
      </c>
    </row>
    <row r="29" spans="2:6" x14ac:dyDescent="0.25">
      <c r="B29" s="11" t="s">
        <v>12</v>
      </c>
    </row>
  </sheetData>
  <sortState ref="B7:F23">
    <sortCondition ref="B7"/>
  </sortState>
  <hyperlinks>
    <hyperlink ref="G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2"/>
  <sheetViews>
    <sheetView workbookViewId="0"/>
  </sheetViews>
  <sheetFormatPr baseColWidth="10" defaultRowHeight="15" x14ac:dyDescent="0.25"/>
  <cols>
    <col min="2" max="2" width="23.140625" bestFit="1" customWidth="1"/>
    <col min="3" max="3" width="15.5703125" bestFit="1" customWidth="1"/>
    <col min="4" max="4" width="13.42578125" customWidth="1"/>
    <col min="5" max="6" width="14.7109375" customWidth="1"/>
    <col min="7" max="7" width="13.85546875" bestFit="1" customWidth="1"/>
    <col min="8" max="8" width="13.28515625" customWidth="1"/>
  </cols>
  <sheetData>
    <row r="2" spans="2:7" ht="25.5" customHeight="1" x14ac:dyDescent="0.25">
      <c r="B2" s="9" t="s">
        <v>172</v>
      </c>
      <c r="G2" s="30" t="s">
        <v>146</v>
      </c>
    </row>
    <row r="4" spans="2:7" ht="15.75" x14ac:dyDescent="0.25">
      <c r="B4" s="8" t="s">
        <v>66</v>
      </c>
    </row>
    <row r="6" spans="2:7" ht="57" x14ac:dyDescent="0.25">
      <c r="B6" s="4" t="s">
        <v>13</v>
      </c>
      <c r="C6" s="4" t="s">
        <v>62</v>
      </c>
      <c r="D6" s="4" t="s">
        <v>63</v>
      </c>
      <c r="E6" s="4" t="s">
        <v>64</v>
      </c>
      <c r="F6" s="4" t="s">
        <v>65</v>
      </c>
    </row>
    <row r="7" spans="2:7" x14ac:dyDescent="0.25">
      <c r="B7" s="3" t="s">
        <v>69</v>
      </c>
      <c r="C7" s="15">
        <f>'Abogados por Colegios'!C7+'Abogados por Colegios'!C32+'Abogados por Colegios'!C69</f>
        <v>3341</v>
      </c>
      <c r="D7" s="15">
        <f>'Abogados por Colegios'!D7+'Abogados por Colegios'!D32+'Abogados por Colegios'!D69</f>
        <v>176</v>
      </c>
      <c r="E7" s="15">
        <f>'Abogados por Colegios'!E7+'Abogados por Colegios'!E32+'Abogados por Colegios'!E69</f>
        <v>3517</v>
      </c>
      <c r="F7" s="15">
        <f>'Abogados por Colegios'!F7+'Abogados por Colegios'!F32+'Abogados por Colegios'!F69</f>
        <v>2008</v>
      </c>
    </row>
    <row r="8" spans="2:7" x14ac:dyDescent="0.25">
      <c r="B8" s="1" t="s">
        <v>15</v>
      </c>
      <c r="C8" s="16">
        <f>'Abogados por Colegios'!C8</f>
        <v>885</v>
      </c>
      <c r="D8" s="16">
        <f>'Abogados por Colegios'!D8</f>
        <v>73</v>
      </c>
      <c r="E8" s="16">
        <f>'Abogados por Colegios'!E8</f>
        <v>958</v>
      </c>
      <c r="F8" s="16">
        <f>'Abogados por Colegios'!F8</f>
        <v>901</v>
      </c>
    </row>
    <row r="9" spans="2:7" x14ac:dyDescent="0.25">
      <c r="B9" s="1" t="s">
        <v>152</v>
      </c>
      <c r="C9" s="16">
        <f>'Abogados por Colegios'!C11+'Abogados por Colegios'!C30+'Abogados por Colegios'!C55+'Abogados por Colegios'!C10</f>
        <v>4554</v>
      </c>
      <c r="D9" s="16">
        <f>'Abogados por Colegios'!D11+'Abogados por Colegios'!D30+'Abogados por Colegios'!D55+'Abogados por Colegios'!D10</f>
        <v>133</v>
      </c>
      <c r="E9" s="16">
        <f>'Abogados por Colegios'!E11+'Abogados por Colegios'!E30+'Abogados por Colegios'!E55+'Abogados por Colegios'!E10</f>
        <v>4687</v>
      </c>
      <c r="F9" s="16">
        <f>'Abogados por Colegios'!F11+'Abogados por Colegios'!F30+'Abogados por Colegios'!F55+'Abogados por Colegios'!F10</f>
        <v>2564</v>
      </c>
    </row>
    <row r="10" spans="2:7" x14ac:dyDescent="0.25">
      <c r="B10" s="1" t="s">
        <v>16</v>
      </c>
      <c r="C10" s="16">
        <f>'Abogados por Colegios'!C12</f>
        <v>1635</v>
      </c>
      <c r="D10" s="16">
        <f>'Abogados por Colegios'!D12</f>
        <v>12</v>
      </c>
      <c r="E10" s="16">
        <f>'Abogados por Colegios'!E12</f>
        <v>1647</v>
      </c>
      <c r="F10" s="16">
        <f>'Abogados por Colegios'!F12</f>
        <v>1324</v>
      </c>
    </row>
    <row r="11" spans="2:7" x14ac:dyDescent="0.25">
      <c r="B11" s="1" t="s">
        <v>14</v>
      </c>
      <c r="C11" s="16">
        <f>'Abogados por Colegios'!C15</f>
        <v>561</v>
      </c>
      <c r="D11" s="16">
        <f>'Abogados por Colegios'!D15</f>
        <v>3</v>
      </c>
      <c r="E11" s="16">
        <f>'Abogados por Colegios'!E15</f>
        <v>564</v>
      </c>
      <c r="F11" s="16">
        <f>'Abogados por Colegios'!F15</f>
        <v>302</v>
      </c>
    </row>
    <row r="12" spans="2:7" x14ac:dyDescent="0.25">
      <c r="B12" s="1" t="s">
        <v>41</v>
      </c>
      <c r="C12" s="16">
        <f>'Abogados por Colegios'!C34+'Abogados por Colegios'!C57</f>
        <v>3109</v>
      </c>
      <c r="D12" s="16">
        <f>'Abogados por Colegios'!D34+'Abogados por Colegios'!D57</f>
        <v>109</v>
      </c>
      <c r="E12" s="16">
        <f>'Abogados por Colegios'!E34+'Abogados por Colegios'!E57</f>
        <v>3218</v>
      </c>
      <c r="F12" s="16">
        <f>'Abogados por Colegios'!F34+'Abogados por Colegios'!F57</f>
        <v>2445</v>
      </c>
    </row>
    <row r="13" spans="2:7" x14ac:dyDescent="0.25">
      <c r="B13" s="1" t="s">
        <v>67</v>
      </c>
      <c r="C13" s="16">
        <f>'Abogados por Colegios'!C16</f>
        <v>255</v>
      </c>
      <c r="D13" s="16">
        <f>'Abogados por Colegios'!D16</f>
        <v>22</v>
      </c>
      <c r="E13" s="16">
        <f>'Abogados por Colegios'!E16</f>
        <v>277</v>
      </c>
      <c r="F13" s="16">
        <f>'Abogados por Colegios'!F16</f>
        <v>339</v>
      </c>
    </row>
    <row r="14" spans="2:7" x14ac:dyDescent="0.25">
      <c r="B14" s="1" t="s">
        <v>17</v>
      </c>
      <c r="C14" s="16">
        <f>'Abogados por Colegios'!C17</f>
        <v>1142</v>
      </c>
      <c r="D14" s="16">
        <f>'Abogados por Colegios'!D17</f>
        <v>13</v>
      </c>
      <c r="E14" s="16">
        <f>'Abogados por Colegios'!E17</f>
        <v>1155</v>
      </c>
      <c r="F14" s="16">
        <f>'Abogados por Colegios'!F17</f>
        <v>537</v>
      </c>
    </row>
    <row r="15" spans="2:7" x14ac:dyDescent="0.25">
      <c r="B15" s="1" t="s">
        <v>18</v>
      </c>
      <c r="C15" s="16">
        <f>'Abogados por Colegios'!C18</f>
        <v>2854</v>
      </c>
      <c r="D15" s="16">
        <f>'Abogados por Colegios'!D18</f>
        <v>15</v>
      </c>
      <c r="E15" s="16">
        <f>'Abogados por Colegios'!E18</f>
        <v>2869</v>
      </c>
      <c r="F15" s="16">
        <f>'Abogados por Colegios'!F18</f>
        <v>1200</v>
      </c>
    </row>
    <row r="16" spans="2:7" x14ac:dyDescent="0.25">
      <c r="B16" s="1" t="s">
        <v>19</v>
      </c>
      <c r="C16" s="16">
        <f>'Abogados por Colegios'!C19+'Abogados por Colegios'!C37+'Abogados por Colegios'!C53+'Abogados por Colegios'!C64+'Abogados por Colegios'!C66+'Abogados por Colegios'!C77+'Abogados por Colegios'!C84+'Abogados por Colegios'!C52</f>
        <v>18563</v>
      </c>
      <c r="D16" s="16">
        <f>'Abogados por Colegios'!D19+'Abogados por Colegios'!D37+'Abogados por Colegios'!D53+'Abogados por Colegios'!D64+'Abogados por Colegios'!D66+'Abogados por Colegios'!D77+'Abogados por Colegios'!D84+'Abogados por Colegios'!D52</f>
        <v>1550</v>
      </c>
      <c r="E16" s="16">
        <f>'Abogados por Colegios'!E19+'Abogados por Colegios'!E37+'Abogados por Colegios'!E53+'Abogados por Colegios'!E64+'Abogados por Colegios'!E66+'Abogados por Colegios'!E77+'Abogados por Colegios'!E84+'Abogados por Colegios'!E52</f>
        <v>20113</v>
      </c>
      <c r="F16" s="16">
        <f>'Abogados por Colegios'!F19+'Abogados por Colegios'!F37+'Abogados por Colegios'!F53+'Abogados por Colegios'!F64+'Abogados por Colegios'!F66+'Abogados por Colegios'!F77+'Abogados por Colegios'!F84+'Abogados por Colegios'!F52</f>
        <v>9783</v>
      </c>
    </row>
    <row r="17" spans="2:6" x14ac:dyDescent="0.25">
      <c r="B17" s="1" t="s">
        <v>56</v>
      </c>
      <c r="C17" s="16">
        <f>'Abogados por Colegios'!C20</f>
        <v>3456</v>
      </c>
      <c r="D17" s="16">
        <f>'Abogados por Colegios'!D20</f>
        <v>79</v>
      </c>
      <c r="E17" s="16">
        <f>'Abogados por Colegios'!E20</f>
        <v>3535</v>
      </c>
      <c r="F17" s="16">
        <f>'Abogados por Colegios'!F20</f>
        <v>1438</v>
      </c>
    </row>
    <row r="18" spans="2:6" x14ac:dyDescent="0.25">
      <c r="B18" s="1" t="s">
        <v>20</v>
      </c>
      <c r="C18" s="16">
        <f>'Abogados por Colegios'!C21</f>
        <v>668</v>
      </c>
      <c r="D18" s="16">
        <f>'Abogados por Colegios'!D21</f>
        <v>35</v>
      </c>
      <c r="E18" s="16">
        <f>'Abogados por Colegios'!E21</f>
        <v>703</v>
      </c>
      <c r="F18" s="16">
        <f>'Abogados por Colegios'!F21</f>
        <v>417</v>
      </c>
    </row>
    <row r="19" spans="2:6" x14ac:dyDescent="0.25">
      <c r="B19" s="1" t="s">
        <v>68</v>
      </c>
      <c r="C19" s="16">
        <f>'Abogados por Colegios'!C22</f>
        <v>651</v>
      </c>
      <c r="D19" s="16">
        <f>'Abogados por Colegios'!D22</f>
        <v>47</v>
      </c>
      <c r="E19" s="16">
        <f>'Abogados por Colegios'!E22</f>
        <v>698</v>
      </c>
      <c r="F19" s="16">
        <f>'Abogados por Colegios'!F22</f>
        <v>272</v>
      </c>
    </row>
    <row r="20" spans="2:6" x14ac:dyDescent="0.25">
      <c r="B20" s="1" t="s">
        <v>21</v>
      </c>
      <c r="C20" s="16">
        <f>'Abogados por Colegios'!C23+'Abogados por Colegios'!C43</f>
        <v>2571</v>
      </c>
      <c r="D20" s="16">
        <f>'Abogados por Colegios'!D23+'Abogados por Colegios'!D43</f>
        <v>75</v>
      </c>
      <c r="E20" s="16">
        <f>'Abogados por Colegios'!E23+'Abogados por Colegios'!E43</f>
        <v>2646</v>
      </c>
      <c r="F20" s="16">
        <f>'Abogados por Colegios'!F23+'Abogados por Colegios'!F43</f>
        <v>735</v>
      </c>
    </row>
    <row r="21" spans="2:6" x14ac:dyDescent="0.25">
      <c r="B21" s="1" t="s">
        <v>47</v>
      </c>
      <c r="C21" s="16">
        <f>'Abogados por Colegios'!C24</f>
        <v>1215</v>
      </c>
      <c r="D21" s="16">
        <f>'Abogados por Colegios'!D24</f>
        <v>18</v>
      </c>
      <c r="E21" s="16">
        <f>'Abogados por Colegios'!E24</f>
        <v>1233</v>
      </c>
      <c r="F21" s="16">
        <f>'Abogados por Colegios'!F24</f>
        <v>972</v>
      </c>
    </row>
    <row r="22" spans="2:6" x14ac:dyDescent="0.25">
      <c r="B22" s="1" t="s">
        <v>22</v>
      </c>
      <c r="C22" s="16">
        <f>'Abogados por Colegios'!C26</f>
        <v>1169</v>
      </c>
      <c r="D22" s="16">
        <f>'Abogados por Colegios'!D26</f>
        <v>17</v>
      </c>
      <c r="E22" s="16">
        <f>'Abogados por Colegios'!E26</f>
        <v>1186</v>
      </c>
      <c r="F22" s="16">
        <f>'Abogados por Colegios'!F26</f>
        <v>582</v>
      </c>
    </row>
    <row r="23" spans="2:6" x14ac:dyDescent="0.25">
      <c r="B23" s="1" t="s">
        <v>23</v>
      </c>
      <c r="C23" s="16">
        <f>'Abogados por Colegios'!C27</f>
        <v>808</v>
      </c>
      <c r="D23" s="16">
        <f>'Abogados por Colegios'!D27</f>
        <v>20</v>
      </c>
      <c r="E23" s="16">
        <f>'Abogados por Colegios'!E27</f>
        <v>828</v>
      </c>
      <c r="F23" s="16">
        <f>'Abogados por Colegios'!F27</f>
        <v>527</v>
      </c>
    </row>
    <row r="24" spans="2:6" x14ac:dyDescent="0.25">
      <c r="B24" s="1" t="s">
        <v>24</v>
      </c>
      <c r="C24" s="16">
        <f>'Abogados por Colegios'!C28+'Abogados por Colegios'!C48</f>
        <v>1965</v>
      </c>
      <c r="D24" s="16">
        <f>'Abogados por Colegios'!D28+'Abogados por Colegios'!D48</f>
        <v>124</v>
      </c>
      <c r="E24" s="16">
        <f>'Abogados por Colegios'!E28+'Abogados por Colegios'!E48</f>
        <v>2089</v>
      </c>
      <c r="F24" s="16">
        <f>'Abogados por Colegios'!F28+'Abogados por Colegios'!F48</f>
        <v>13349</v>
      </c>
    </row>
    <row r="25" spans="2:6" x14ac:dyDescent="0.25">
      <c r="B25" s="1" t="s">
        <v>25</v>
      </c>
      <c r="C25" s="16">
        <f>'Abogados por Colegios'!C29</f>
        <v>274</v>
      </c>
      <c r="D25" s="16">
        <f>'Abogados por Colegios'!D29</f>
        <v>13</v>
      </c>
      <c r="E25" s="16">
        <f>'Abogados por Colegios'!E29</f>
        <v>287</v>
      </c>
      <c r="F25" s="16">
        <f>'Abogados por Colegios'!F29</f>
        <v>189</v>
      </c>
    </row>
    <row r="26" spans="2:6" x14ac:dyDescent="0.25">
      <c r="B26" s="1" t="s">
        <v>158</v>
      </c>
      <c r="C26" s="16">
        <f>'Abogados por Colegios'!C39</f>
        <v>1618</v>
      </c>
      <c r="D26" s="16">
        <f>'Abogados por Colegios'!D39</f>
        <v>7</v>
      </c>
      <c r="E26" s="16">
        <f>'Abogados por Colegios'!E39</f>
        <v>1625</v>
      </c>
      <c r="F26" s="16">
        <f>'Abogados por Colegios'!F39</f>
        <v>552</v>
      </c>
    </row>
    <row r="27" spans="2:6" x14ac:dyDescent="0.25">
      <c r="B27" s="1" t="s">
        <v>26</v>
      </c>
      <c r="C27" s="61">
        <f>'Abogados por Colegios'!C35+'Abogados por Colegios'!C33</f>
        <v>1412</v>
      </c>
      <c r="D27" s="61">
        <f>'Abogados por Colegios'!D35+'Abogados por Colegios'!D33</f>
        <v>81</v>
      </c>
      <c r="E27" s="61">
        <f>'Abogados por Colegios'!E35+'Abogados por Colegios'!E33</f>
        <v>1493</v>
      </c>
      <c r="F27" s="61">
        <f>'Abogados por Colegios'!F35+'Abogados por Colegios'!F33</f>
        <v>687</v>
      </c>
    </row>
    <row r="28" spans="2:6" x14ac:dyDescent="0.25">
      <c r="B28" s="1" t="s">
        <v>27</v>
      </c>
      <c r="C28" s="16">
        <f>'Abogados por Colegios'!C36</f>
        <v>2829</v>
      </c>
      <c r="D28" s="16">
        <f>'Abogados por Colegios'!D36</f>
        <v>76</v>
      </c>
      <c r="E28" s="16">
        <f>'Abogados por Colegios'!E36</f>
        <v>2905</v>
      </c>
      <c r="F28" s="16">
        <f>'Abogados por Colegios'!F36</f>
        <v>791</v>
      </c>
    </row>
    <row r="29" spans="2:6" x14ac:dyDescent="0.25">
      <c r="B29" s="1" t="s">
        <v>28</v>
      </c>
      <c r="C29" s="16">
        <f>'Abogados por Colegios'!C38</f>
        <v>386</v>
      </c>
      <c r="D29" s="16">
        <f>'Abogados por Colegios'!D38</f>
        <v>12</v>
      </c>
      <c r="E29" s="16">
        <f>'Abogados por Colegios'!E38</f>
        <v>398</v>
      </c>
      <c r="F29" s="16">
        <f>'Abogados por Colegios'!F38</f>
        <v>416</v>
      </c>
    </row>
    <row r="30" spans="2:6" x14ac:dyDescent="0.25">
      <c r="B30" s="1" t="s">
        <v>29</v>
      </c>
      <c r="C30" s="16">
        <f>'Abogados por Colegios'!C40</f>
        <v>1053</v>
      </c>
      <c r="D30" s="16">
        <f>'Abogados por Colegios'!D40</f>
        <v>8</v>
      </c>
      <c r="E30" s="16">
        <f>'Abogados por Colegios'!E40</f>
        <v>1061</v>
      </c>
      <c r="F30" s="16">
        <f>'Abogados por Colegios'!F40</f>
        <v>609</v>
      </c>
    </row>
    <row r="31" spans="2:6" x14ac:dyDescent="0.25">
      <c r="B31" s="1" t="s">
        <v>30</v>
      </c>
      <c r="C31" s="16">
        <f>'Abogados por Colegios'!C41</f>
        <v>283</v>
      </c>
      <c r="D31" s="16">
        <f>'Abogados por Colegios'!D41</f>
        <v>28</v>
      </c>
      <c r="E31" s="16">
        <f>'Abogados por Colegios'!E41</f>
        <v>311</v>
      </c>
      <c r="F31" s="16">
        <f>'Abogados por Colegios'!F41</f>
        <v>558</v>
      </c>
    </row>
    <row r="32" spans="2:6" x14ac:dyDescent="0.25">
      <c r="B32" s="1" t="s">
        <v>31</v>
      </c>
      <c r="C32" s="16">
        <f>'Abogados por Colegios'!C42</f>
        <v>1332</v>
      </c>
      <c r="D32" s="16">
        <f>'Abogados por Colegios'!D42</f>
        <v>12</v>
      </c>
      <c r="E32" s="16">
        <f>'Abogados por Colegios'!E42</f>
        <v>1344</v>
      </c>
      <c r="F32" s="16">
        <f>'Abogados por Colegios'!F42</f>
        <v>812</v>
      </c>
    </row>
    <row r="33" spans="2:6" x14ac:dyDescent="0.25">
      <c r="B33" s="1" t="s">
        <v>32</v>
      </c>
      <c r="C33" s="16">
        <f>'Abogados por Colegios'!C45</f>
        <v>1016</v>
      </c>
      <c r="D33" s="16">
        <f>'Abogados por Colegios'!D45</f>
        <v>26</v>
      </c>
      <c r="E33" s="16">
        <f>'Abogados por Colegios'!E45</f>
        <v>1042</v>
      </c>
      <c r="F33" s="16">
        <f>'Abogados por Colegios'!F45</f>
        <v>788</v>
      </c>
    </row>
    <row r="34" spans="2:6" x14ac:dyDescent="0.25">
      <c r="B34" s="1" t="s">
        <v>33</v>
      </c>
      <c r="C34" s="16">
        <f>'Abogados por Colegios'!C46</f>
        <v>765</v>
      </c>
      <c r="D34" s="16">
        <f>'Abogados por Colegios'!D46</f>
        <v>15</v>
      </c>
      <c r="E34" s="16">
        <f>'Abogados por Colegios'!E46</f>
        <v>780</v>
      </c>
      <c r="F34" s="16">
        <f>'Abogados por Colegios'!F46</f>
        <v>508</v>
      </c>
    </row>
    <row r="35" spans="2:6" x14ac:dyDescent="0.25">
      <c r="B35" s="1" t="s">
        <v>35</v>
      </c>
      <c r="C35" s="16">
        <f>'Abogados por Colegios'!C49</f>
        <v>589</v>
      </c>
      <c r="D35" s="16">
        <f>'Abogados por Colegios'!D49</f>
        <v>17</v>
      </c>
      <c r="E35" s="16">
        <f>'Abogados por Colegios'!E49</f>
        <v>606</v>
      </c>
      <c r="F35" s="16">
        <f>'Abogados por Colegios'!F49</f>
        <v>300</v>
      </c>
    </row>
    <row r="36" spans="2:6" x14ac:dyDescent="0.25">
      <c r="B36" s="1" t="s">
        <v>36</v>
      </c>
      <c r="C36" s="16">
        <f>'Abogados por Colegios'!C9+'Abogados por Colegios'!C50</f>
        <v>38626</v>
      </c>
      <c r="D36" s="16">
        <f>'Abogados por Colegios'!D9+'Abogados por Colegios'!D50</f>
        <v>6298</v>
      </c>
      <c r="E36" s="16">
        <f>'Abogados por Colegios'!E9+'Abogados por Colegios'!E50</f>
        <v>44924</v>
      </c>
      <c r="F36" s="16">
        <f>'Abogados por Colegios'!F9+'Abogados por Colegios'!F50</f>
        <v>33998</v>
      </c>
    </row>
    <row r="37" spans="2:6" x14ac:dyDescent="0.25">
      <c r="B37" s="1" t="s">
        <v>37</v>
      </c>
      <c r="C37" s="16">
        <f>'Abogados por Colegios'!C14+'Abogados por Colegios'!C51</f>
        <v>5297</v>
      </c>
      <c r="D37" s="16">
        <f>'Abogados por Colegios'!D14+'Abogados por Colegios'!D51</f>
        <v>45</v>
      </c>
      <c r="E37" s="16">
        <f>'Abogados por Colegios'!E14+'Abogados por Colegios'!E51</f>
        <v>5342</v>
      </c>
      <c r="F37" s="16">
        <f>'Abogados por Colegios'!F14+'Abogados por Colegios'!F51</f>
        <v>972</v>
      </c>
    </row>
    <row r="38" spans="2:6" x14ac:dyDescent="0.25">
      <c r="B38" s="1" t="s">
        <v>38</v>
      </c>
      <c r="C38" s="16">
        <f>'Abogados por Colegios'!C54+'Abogados por Colegios'!C25+'Abogados por Colegios'!C47</f>
        <v>3787</v>
      </c>
      <c r="D38" s="16">
        <f>'Abogados por Colegios'!D54+'Abogados por Colegios'!D25+'Abogados por Colegios'!D47</f>
        <v>261</v>
      </c>
      <c r="E38" s="16">
        <f>'Abogados por Colegios'!E54+'Abogados por Colegios'!E25+'Abogados por Colegios'!E47</f>
        <v>4048</v>
      </c>
      <c r="F38" s="16">
        <f>'Abogados por Colegios'!F54+'Abogados por Colegios'!F25+'Abogados por Colegios'!F47</f>
        <v>2139</v>
      </c>
    </row>
    <row r="39" spans="2:6" x14ac:dyDescent="0.25">
      <c r="B39" s="1" t="s">
        <v>39</v>
      </c>
      <c r="C39" s="16">
        <f>'Abogados por Colegios'!C31+'Abogados por Colegios'!C60+'Abogados por Colegios'!C74+'Abogados por Colegios'!C81</f>
        <v>1294</v>
      </c>
      <c r="D39" s="16">
        <f>'Abogados por Colegios'!D31+'Abogados por Colegios'!D60+'Abogados por Colegios'!D74+'Abogados por Colegios'!D81</f>
        <v>39</v>
      </c>
      <c r="E39" s="16">
        <f>'Abogados por Colegios'!E31+'Abogados por Colegios'!E60+'Abogados por Colegios'!E74+'Abogados por Colegios'!E81</f>
        <v>1333</v>
      </c>
      <c r="F39" s="16">
        <f>'Abogados por Colegios'!F31+'Abogados por Colegios'!F60+'Abogados por Colegios'!F74+'Abogados por Colegios'!F81</f>
        <v>661</v>
      </c>
    </row>
    <row r="40" spans="2:6" x14ac:dyDescent="0.25">
      <c r="B40" s="1" t="s">
        <v>40</v>
      </c>
      <c r="C40" s="16">
        <f>'Abogados por Colegios'!C56</f>
        <v>690</v>
      </c>
      <c r="D40" s="16">
        <f>'Abogados por Colegios'!D56</f>
        <v>21</v>
      </c>
      <c r="E40" s="16">
        <f>'Abogados por Colegios'!E56</f>
        <v>711</v>
      </c>
      <c r="F40" s="16">
        <f>'Abogados por Colegios'!F56</f>
        <v>950</v>
      </c>
    </row>
    <row r="41" spans="2:6" x14ac:dyDescent="0.25">
      <c r="B41" s="1" t="s">
        <v>42</v>
      </c>
      <c r="C41" s="16">
        <f>'Abogados por Colegios'!C58</f>
        <v>259</v>
      </c>
      <c r="D41" s="16">
        <f>'Abogados por Colegios'!D58</f>
        <v>14</v>
      </c>
      <c r="E41" s="16">
        <f>'Abogados por Colegios'!E58</f>
        <v>273</v>
      </c>
      <c r="F41" s="16">
        <f>'Abogados por Colegios'!F58</f>
        <v>194</v>
      </c>
    </row>
    <row r="42" spans="2:6" x14ac:dyDescent="0.25">
      <c r="B42" s="1" t="s">
        <v>43</v>
      </c>
      <c r="C42" s="16">
        <f>'Abogados por Colegios'!C44+'Abogados por Colegios'!C59</f>
        <v>3029</v>
      </c>
      <c r="D42" s="16">
        <f>'Abogados por Colegios'!D44+'Abogados por Colegios'!D59</f>
        <v>26</v>
      </c>
      <c r="E42" s="16">
        <f>'Abogados por Colegios'!E44+'Abogados por Colegios'!E59</f>
        <v>3055</v>
      </c>
      <c r="F42" s="16">
        <f>'Abogados por Colegios'!F44+'Abogados por Colegios'!F59</f>
        <v>2073</v>
      </c>
    </row>
    <row r="43" spans="2:6" x14ac:dyDescent="0.25">
      <c r="B43" s="1" t="s">
        <v>44</v>
      </c>
      <c r="C43" s="16">
        <f>'Abogados por Colegios'!C61+'Abogados por Colegios'!C85</f>
        <v>2434</v>
      </c>
      <c r="D43" s="16">
        <f>'Abogados por Colegios'!D61+'Abogados por Colegios'!D85</f>
        <v>56</v>
      </c>
      <c r="E43" s="16">
        <f>'Abogados por Colegios'!E61+'Abogados por Colegios'!E85</f>
        <v>2490</v>
      </c>
      <c r="F43" s="16">
        <f>'Abogados por Colegios'!F61+'Abogados por Colegios'!F85</f>
        <v>1500</v>
      </c>
    </row>
    <row r="44" spans="2:6" x14ac:dyDescent="0.25">
      <c r="B44" s="1" t="s">
        <v>34</v>
      </c>
      <c r="C44" s="16">
        <f>'Abogados por Colegios'!C63</f>
        <v>655</v>
      </c>
      <c r="D44" s="16">
        <f>'Abogados por Colegios'!D63</f>
        <v>5</v>
      </c>
      <c r="E44" s="16">
        <f>'Abogados por Colegios'!E63</f>
        <v>660</v>
      </c>
      <c r="F44" s="16">
        <f>'Abogados por Colegios'!F63</f>
        <v>359</v>
      </c>
    </row>
    <row r="45" spans="2:6" x14ac:dyDescent="0.25">
      <c r="B45" s="1" t="s">
        <v>45</v>
      </c>
      <c r="C45" s="16">
        <f>'Abogados por Colegios'!C65</f>
        <v>845</v>
      </c>
      <c r="D45" s="16">
        <f>'Abogados por Colegios'!D65</f>
        <v>57</v>
      </c>
      <c r="E45" s="16">
        <f>'Abogados por Colegios'!E65</f>
        <v>902</v>
      </c>
      <c r="F45" s="16">
        <f>'Abogados por Colegios'!F65</f>
        <v>640</v>
      </c>
    </row>
    <row r="46" spans="2:6" x14ac:dyDescent="0.25">
      <c r="B46" s="1" t="s">
        <v>46</v>
      </c>
      <c r="C46" s="16">
        <f>'Abogados por Colegios'!C68+'Abogados por Colegios'!C67</f>
        <v>4813</v>
      </c>
      <c r="D46" s="16">
        <f>'Abogados por Colegios'!D68+'Abogados por Colegios'!D67</f>
        <v>76</v>
      </c>
      <c r="E46" s="16">
        <f>'Abogados por Colegios'!E68+'Abogados por Colegios'!E67</f>
        <v>4889</v>
      </c>
      <c r="F46" s="16">
        <f>'Abogados por Colegios'!F68+'Abogados por Colegios'!F67</f>
        <v>2060</v>
      </c>
    </row>
    <row r="47" spans="2:6" x14ac:dyDescent="0.25">
      <c r="B47" s="1" t="s">
        <v>48</v>
      </c>
      <c r="C47" s="16">
        <f>'Abogados por Colegios'!C70</f>
        <v>262</v>
      </c>
      <c r="D47" s="16">
        <f>'Abogados por Colegios'!D70</f>
        <v>8</v>
      </c>
      <c r="E47" s="16">
        <f>'Abogados por Colegios'!E70</f>
        <v>270</v>
      </c>
      <c r="F47" s="16">
        <f>'Abogados por Colegios'!F70</f>
        <v>192</v>
      </c>
    </row>
    <row r="48" spans="2:6" x14ac:dyDescent="0.25">
      <c r="B48" s="1" t="s">
        <v>49</v>
      </c>
      <c r="C48" s="16">
        <f>'Abogados por Colegios'!C71</f>
        <v>6244</v>
      </c>
      <c r="D48" s="16">
        <f>'Abogados por Colegios'!D71</f>
        <v>39</v>
      </c>
      <c r="E48" s="16">
        <f>'Abogados por Colegios'!E71</f>
        <v>6283</v>
      </c>
      <c r="F48" s="16">
        <f>'Abogados por Colegios'!F71</f>
        <v>1566</v>
      </c>
    </row>
    <row r="49" spans="2:6" x14ac:dyDescent="0.25">
      <c r="B49" s="1" t="s">
        <v>50</v>
      </c>
      <c r="C49" s="16">
        <f>'Abogados por Colegios'!C72</f>
        <v>129</v>
      </c>
      <c r="D49" s="16">
        <f>'Abogados por Colegios'!D72</f>
        <v>11</v>
      </c>
      <c r="E49" s="16">
        <f>'Abogados por Colegios'!E72</f>
        <v>140</v>
      </c>
      <c r="F49" s="16">
        <f>'Abogados por Colegios'!F72</f>
        <v>148</v>
      </c>
    </row>
    <row r="50" spans="2:6" x14ac:dyDescent="0.25">
      <c r="B50" s="1" t="s">
        <v>51</v>
      </c>
      <c r="C50" s="16">
        <f>'Abogados por Colegios'!C62+'Abogados por Colegios'!C76+'Abogados por Colegios'!C80</f>
        <v>1325</v>
      </c>
      <c r="D50" s="16">
        <f>'Abogados por Colegios'!D62+'Abogados por Colegios'!D76+'Abogados por Colegios'!D80</f>
        <v>124</v>
      </c>
      <c r="E50" s="16">
        <f>'Abogados por Colegios'!E62+'Abogados por Colegios'!E76+'Abogados por Colegios'!E80</f>
        <v>1449</v>
      </c>
      <c r="F50" s="16">
        <f>'Abogados por Colegios'!F62+'Abogados por Colegios'!F76+'Abogados por Colegios'!F80</f>
        <v>797</v>
      </c>
    </row>
    <row r="51" spans="2:6" x14ac:dyDescent="0.25">
      <c r="B51" s="1" t="s">
        <v>52</v>
      </c>
      <c r="C51" s="16">
        <f>'Abogados por Colegios'!C78</f>
        <v>130</v>
      </c>
      <c r="D51" s="16">
        <f>'Abogados por Colegios'!D78</f>
        <v>35</v>
      </c>
      <c r="E51" s="16">
        <f>'Abogados por Colegios'!E78</f>
        <v>165</v>
      </c>
      <c r="F51" s="16">
        <f>'Abogados por Colegios'!F78</f>
        <v>84</v>
      </c>
    </row>
    <row r="52" spans="2:6" x14ac:dyDescent="0.25">
      <c r="B52" s="1" t="s">
        <v>53</v>
      </c>
      <c r="C52" s="16">
        <f>'Abogados por Colegios'!C75+'Abogados por Colegios'!C79</f>
        <v>965</v>
      </c>
      <c r="D52" s="16">
        <f>'Abogados por Colegios'!D75+'Abogados por Colegios'!D79</f>
        <v>80</v>
      </c>
      <c r="E52" s="16">
        <f>'Abogados por Colegios'!E75+'Abogados por Colegios'!E79</f>
        <v>1045</v>
      </c>
      <c r="F52" s="16">
        <f>'Abogados por Colegios'!F75+'Abogados por Colegios'!F79</f>
        <v>338</v>
      </c>
    </row>
    <row r="53" spans="2:6" x14ac:dyDescent="0.25">
      <c r="B53" s="1" t="s">
        <v>213</v>
      </c>
      <c r="C53" s="16">
        <f>'Abogados por Colegios'!C13+'Abogados por Colegios'!C73+'Abogados por Colegios'!C82</f>
        <v>7849</v>
      </c>
      <c r="D53" s="16">
        <f>'Abogados por Colegios'!D13+'Abogados por Colegios'!D73+'Abogados por Colegios'!D82</f>
        <v>188</v>
      </c>
      <c r="E53" s="16">
        <f>'Abogados por Colegios'!E13+'Abogados por Colegios'!E73+'Abogados por Colegios'!E82</f>
        <v>8037</v>
      </c>
      <c r="F53" s="16">
        <f>'Abogados por Colegios'!F13+'Abogados por Colegios'!F73+'Abogados por Colegios'!F82</f>
        <v>5525</v>
      </c>
    </row>
    <row r="54" spans="2:6" x14ac:dyDescent="0.25">
      <c r="B54" s="1" t="s">
        <v>55</v>
      </c>
      <c r="C54" s="16">
        <f>'Abogados por Colegios'!C83</f>
        <v>1241</v>
      </c>
      <c r="D54" s="16">
        <f>'Abogados por Colegios'!D83</f>
        <v>67</v>
      </c>
      <c r="E54" s="16">
        <f>'Abogados por Colegios'!E83</f>
        <v>1308</v>
      </c>
      <c r="F54" s="16">
        <f>'Abogados por Colegios'!F83</f>
        <v>267</v>
      </c>
    </row>
    <row r="55" spans="2:6" x14ac:dyDescent="0.25">
      <c r="B55" s="1" t="s">
        <v>57</v>
      </c>
      <c r="C55" s="16">
        <f>'Abogados por Colegios'!C86</f>
        <v>315</v>
      </c>
      <c r="D55" s="16">
        <f>'Abogados por Colegios'!D86</f>
        <v>32</v>
      </c>
      <c r="E55" s="16">
        <f>'Abogados por Colegios'!E86</f>
        <v>347</v>
      </c>
      <c r="F55" s="16">
        <f>'Abogados por Colegios'!F86</f>
        <v>299</v>
      </c>
    </row>
    <row r="56" spans="2:6" x14ac:dyDescent="0.25">
      <c r="B56" s="1" t="s">
        <v>58</v>
      </c>
      <c r="C56" s="16">
        <f>'Abogados por Colegios'!C87</f>
        <v>2633</v>
      </c>
      <c r="D56" s="16">
        <f>'Abogados por Colegios'!D87</f>
        <v>38</v>
      </c>
      <c r="E56" s="16">
        <f>'Abogados por Colegios'!E87</f>
        <v>2671</v>
      </c>
      <c r="F56" s="16">
        <f>'Abogados por Colegios'!F87</f>
        <v>934</v>
      </c>
    </row>
    <row r="57" spans="2:6" x14ac:dyDescent="0.25">
      <c r="B57" s="1" t="s">
        <v>59</v>
      </c>
      <c r="C57" s="64">
        <f>'Abogados por Colegios'!C88</f>
        <v>230</v>
      </c>
      <c r="D57" s="64">
        <f>'Abogados por Colegios'!D88</f>
        <v>8</v>
      </c>
      <c r="E57" s="64">
        <f>'Abogados por Colegios'!E88</f>
        <v>238</v>
      </c>
      <c r="F57" s="64">
        <f>'Abogados por Colegios'!F88</f>
        <v>369</v>
      </c>
    </row>
    <row r="58" spans="2:6" x14ac:dyDescent="0.25">
      <c r="B58" s="1" t="s">
        <v>60</v>
      </c>
      <c r="C58" s="16">
        <f>'Abogados por Colegios'!C89</f>
        <v>201</v>
      </c>
      <c r="D58" s="16">
        <f>'Abogados por Colegios'!D89</f>
        <v>17</v>
      </c>
      <c r="E58" s="16">
        <f>'Abogados por Colegios'!E89</f>
        <v>218</v>
      </c>
      <c r="F58" s="16">
        <f>'Abogados por Colegios'!F89</f>
        <v>101</v>
      </c>
    </row>
    <row r="59" spans="2:6" x14ac:dyDescent="0.25">
      <c r="B59" s="59" t="s">
        <v>61</v>
      </c>
      <c r="C59" s="5">
        <f>SUM(C7:C58)</f>
        <v>144212</v>
      </c>
      <c r="D59" s="5">
        <f>SUM(D7:D58)</f>
        <v>10361</v>
      </c>
      <c r="E59" s="5">
        <f>SUM(E7:E58)</f>
        <v>154573</v>
      </c>
      <c r="F59" s="5">
        <f>SUM(F7:F58)</f>
        <v>102071</v>
      </c>
    </row>
    <row r="61" spans="2:6" x14ac:dyDescent="0.25">
      <c r="B61" s="10" t="s">
        <v>11</v>
      </c>
    </row>
    <row r="62" spans="2:6" x14ac:dyDescent="0.25">
      <c r="B62" s="10" t="s">
        <v>70</v>
      </c>
    </row>
  </sheetData>
  <sortState ref="B7:F58">
    <sortCondition ref="B7"/>
  </sortState>
  <hyperlinks>
    <hyperlink ref="G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zoomScaleNormal="100" workbookViewId="0"/>
  </sheetViews>
  <sheetFormatPr baseColWidth="10" defaultRowHeight="14.25" x14ac:dyDescent="0.2"/>
  <cols>
    <col min="1" max="1" width="11.42578125" style="37"/>
    <col min="2" max="2" width="22.42578125" style="37" customWidth="1"/>
    <col min="3" max="3" width="14.5703125" style="37" customWidth="1"/>
    <col min="4" max="4" width="16.7109375" style="37" customWidth="1"/>
    <col min="5" max="5" width="14.140625" style="37" customWidth="1"/>
    <col min="6" max="6" width="14.28515625" style="37" customWidth="1"/>
    <col min="7" max="8" width="14.140625" style="37" bestFit="1" customWidth="1"/>
    <col min="9" max="16384" width="11.42578125" style="37"/>
  </cols>
  <sheetData>
    <row r="2" spans="2:10" ht="20.25" customHeight="1" x14ac:dyDescent="0.25">
      <c r="B2" s="9" t="s">
        <v>172</v>
      </c>
      <c r="G2" s="30" t="s">
        <v>146</v>
      </c>
    </row>
    <row r="4" spans="2:10" ht="15" x14ac:dyDescent="0.2">
      <c r="B4" s="8" t="s">
        <v>5</v>
      </c>
    </row>
    <row r="6" spans="2:10" ht="57" x14ac:dyDescent="0.2">
      <c r="B6" s="4" t="s">
        <v>0</v>
      </c>
      <c r="C6" s="4" t="s">
        <v>1</v>
      </c>
      <c r="D6" s="4" t="s">
        <v>2</v>
      </c>
      <c r="E6" s="4" t="s">
        <v>4</v>
      </c>
      <c r="F6" s="4" t="s">
        <v>3</v>
      </c>
    </row>
    <row r="7" spans="2:10" x14ac:dyDescent="0.2">
      <c r="B7" s="56" t="s">
        <v>69</v>
      </c>
      <c r="C7" s="52">
        <v>2123</v>
      </c>
      <c r="D7" s="52">
        <v>115</v>
      </c>
      <c r="E7" s="52">
        <f>SUM(C7:D7)</f>
        <v>2238</v>
      </c>
      <c r="F7" s="52">
        <v>1137</v>
      </c>
      <c r="J7" s="53"/>
    </row>
    <row r="8" spans="2:10" x14ac:dyDescent="0.2">
      <c r="B8" s="57" t="s">
        <v>15</v>
      </c>
      <c r="C8" s="6">
        <v>885</v>
      </c>
      <c r="D8" s="6">
        <v>73</v>
      </c>
      <c r="E8" s="6">
        <f t="shared" ref="E8:E69" si="0">SUM(C8:D8)</f>
        <v>958</v>
      </c>
      <c r="F8" s="6">
        <v>901</v>
      </c>
      <c r="J8" s="53"/>
    </row>
    <row r="9" spans="2:10" x14ac:dyDescent="0.2">
      <c r="B9" s="57" t="s">
        <v>174</v>
      </c>
      <c r="C9" s="6">
        <v>497</v>
      </c>
      <c r="D9" s="6">
        <v>802</v>
      </c>
      <c r="E9" s="6">
        <f t="shared" si="0"/>
        <v>1299</v>
      </c>
      <c r="F9" s="6">
        <v>198</v>
      </c>
      <c r="J9" s="53"/>
    </row>
    <row r="10" spans="2:10" x14ac:dyDescent="0.2">
      <c r="B10" s="57" t="s">
        <v>175</v>
      </c>
      <c r="C10" s="6">
        <v>181</v>
      </c>
      <c r="D10" s="6">
        <v>13</v>
      </c>
      <c r="E10" s="6">
        <f t="shared" si="0"/>
        <v>194</v>
      </c>
      <c r="F10" s="6">
        <v>385</v>
      </c>
      <c r="J10" s="53"/>
    </row>
    <row r="11" spans="2:10" x14ac:dyDescent="0.2">
      <c r="B11" s="57" t="s">
        <v>90</v>
      </c>
      <c r="C11" s="6">
        <v>3059</v>
      </c>
      <c r="D11" s="6">
        <v>22</v>
      </c>
      <c r="E11" s="6">
        <f t="shared" si="0"/>
        <v>3081</v>
      </c>
      <c r="F11" s="6">
        <v>1524</v>
      </c>
      <c r="J11" s="53"/>
    </row>
    <row r="12" spans="2:10" x14ac:dyDescent="0.2">
      <c r="B12" s="57" t="s">
        <v>16</v>
      </c>
      <c r="C12" s="6">
        <v>1635</v>
      </c>
      <c r="D12" s="6">
        <v>12</v>
      </c>
      <c r="E12" s="6">
        <f t="shared" si="0"/>
        <v>1647</v>
      </c>
      <c r="F12" s="6">
        <v>1324</v>
      </c>
      <c r="J12" s="53"/>
    </row>
    <row r="13" spans="2:10" x14ac:dyDescent="0.2">
      <c r="B13" s="57" t="s">
        <v>176</v>
      </c>
      <c r="C13" s="6">
        <v>325</v>
      </c>
      <c r="D13" s="6">
        <v>46</v>
      </c>
      <c r="E13" s="6">
        <f t="shared" si="0"/>
        <v>371</v>
      </c>
      <c r="F13" s="6">
        <v>513</v>
      </c>
      <c r="J13" s="53"/>
    </row>
    <row r="14" spans="2:10" x14ac:dyDescent="0.2">
      <c r="B14" s="57" t="s">
        <v>91</v>
      </c>
      <c r="C14" s="6">
        <v>114</v>
      </c>
      <c r="D14" s="6">
        <v>0</v>
      </c>
      <c r="E14" s="6">
        <f t="shared" si="0"/>
        <v>114</v>
      </c>
      <c r="F14" s="6">
        <v>89</v>
      </c>
      <c r="J14" s="53"/>
    </row>
    <row r="15" spans="2:10" x14ac:dyDescent="0.2">
      <c r="B15" s="57" t="s">
        <v>14</v>
      </c>
      <c r="C15" s="6">
        <v>561</v>
      </c>
      <c r="D15" s="6">
        <v>3</v>
      </c>
      <c r="E15" s="6">
        <f t="shared" si="0"/>
        <v>564</v>
      </c>
      <c r="F15" s="6">
        <v>302</v>
      </c>
    </row>
    <row r="16" spans="2:10" x14ac:dyDescent="0.2">
      <c r="B16" s="57" t="s">
        <v>67</v>
      </c>
      <c r="C16" s="6">
        <v>255</v>
      </c>
      <c r="D16" s="6">
        <v>22</v>
      </c>
      <c r="E16" s="6">
        <f t="shared" si="0"/>
        <v>277</v>
      </c>
      <c r="F16" s="6">
        <v>339</v>
      </c>
      <c r="J16" s="53"/>
    </row>
    <row r="17" spans="2:6" x14ac:dyDescent="0.2">
      <c r="B17" s="57" t="s">
        <v>17</v>
      </c>
      <c r="C17" s="6">
        <v>1142</v>
      </c>
      <c r="D17" s="6">
        <v>13</v>
      </c>
      <c r="E17" s="6">
        <f t="shared" si="0"/>
        <v>1155</v>
      </c>
      <c r="F17" s="6">
        <v>537</v>
      </c>
    </row>
    <row r="18" spans="2:6" x14ac:dyDescent="0.2">
      <c r="B18" s="57" t="s">
        <v>177</v>
      </c>
      <c r="C18" s="6">
        <v>2854</v>
      </c>
      <c r="D18" s="6">
        <v>15</v>
      </c>
      <c r="E18" s="6">
        <f t="shared" si="0"/>
        <v>2869</v>
      </c>
      <c r="F18" s="6">
        <v>1200</v>
      </c>
    </row>
    <row r="19" spans="2:6" x14ac:dyDescent="0.2">
      <c r="B19" s="57" t="s">
        <v>19</v>
      </c>
      <c r="C19" s="6">
        <v>15444</v>
      </c>
      <c r="D19" s="6">
        <v>1242</v>
      </c>
      <c r="E19" s="6">
        <f t="shared" si="0"/>
        <v>16686</v>
      </c>
      <c r="F19" s="6">
        <v>7487</v>
      </c>
    </row>
    <row r="20" spans="2:6" x14ac:dyDescent="0.2">
      <c r="B20" s="57" t="s">
        <v>56</v>
      </c>
      <c r="C20" s="6">
        <v>3456</v>
      </c>
      <c r="D20" s="6">
        <v>79</v>
      </c>
      <c r="E20" s="6">
        <f t="shared" si="0"/>
        <v>3535</v>
      </c>
      <c r="F20" s="6">
        <v>1438</v>
      </c>
    </row>
    <row r="21" spans="2:6" x14ac:dyDescent="0.2">
      <c r="B21" s="57" t="s">
        <v>20</v>
      </c>
      <c r="C21" s="6">
        <v>668</v>
      </c>
      <c r="D21" s="6">
        <v>35</v>
      </c>
      <c r="E21" s="6">
        <f t="shared" si="0"/>
        <v>703</v>
      </c>
      <c r="F21" s="6">
        <v>417</v>
      </c>
    </row>
    <row r="22" spans="2:6" x14ac:dyDescent="0.2">
      <c r="B22" s="57" t="s">
        <v>68</v>
      </c>
      <c r="C22" s="6">
        <v>651</v>
      </c>
      <c r="D22" s="6">
        <v>47</v>
      </c>
      <c r="E22" s="6">
        <f t="shared" si="0"/>
        <v>698</v>
      </c>
      <c r="F22" s="6">
        <v>272</v>
      </c>
    </row>
    <row r="23" spans="2:6" x14ac:dyDescent="0.2">
      <c r="B23" s="57" t="s">
        <v>21</v>
      </c>
      <c r="C23" s="6">
        <v>2090</v>
      </c>
      <c r="D23" s="6">
        <v>53</v>
      </c>
      <c r="E23" s="6">
        <f t="shared" si="0"/>
        <v>2143</v>
      </c>
      <c r="F23" s="6">
        <v>567</v>
      </c>
    </row>
    <row r="24" spans="2:6" x14ac:dyDescent="0.2">
      <c r="B24" s="57" t="s">
        <v>47</v>
      </c>
      <c r="C24" s="6">
        <v>1215</v>
      </c>
      <c r="D24" s="6">
        <v>18</v>
      </c>
      <c r="E24" s="6">
        <f t="shared" si="0"/>
        <v>1233</v>
      </c>
      <c r="F24" s="6">
        <v>972</v>
      </c>
    </row>
    <row r="25" spans="2:6" x14ac:dyDescent="0.2">
      <c r="B25" s="57" t="s">
        <v>92</v>
      </c>
      <c r="C25" s="6">
        <v>531</v>
      </c>
      <c r="D25" s="6">
        <v>96</v>
      </c>
      <c r="E25" s="6">
        <f t="shared" si="0"/>
        <v>627</v>
      </c>
      <c r="F25" s="6">
        <v>518</v>
      </c>
    </row>
    <row r="26" spans="2:6" x14ac:dyDescent="0.2">
      <c r="B26" s="57" t="s">
        <v>22</v>
      </c>
      <c r="C26" s="6">
        <v>1169</v>
      </c>
      <c r="D26" s="6">
        <v>17</v>
      </c>
      <c r="E26" s="6">
        <f t="shared" si="0"/>
        <v>1186</v>
      </c>
      <c r="F26" s="6">
        <v>582</v>
      </c>
    </row>
    <row r="27" spans="2:6" x14ac:dyDescent="0.2">
      <c r="B27" s="57" t="s">
        <v>23</v>
      </c>
      <c r="C27" s="6">
        <v>808</v>
      </c>
      <c r="D27" s="6">
        <v>20</v>
      </c>
      <c r="E27" s="6">
        <f t="shared" si="0"/>
        <v>828</v>
      </c>
      <c r="F27" s="6">
        <v>527</v>
      </c>
    </row>
    <row r="28" spans="2:6" x14ac:dyDescent="0.2">
      <c r="B28" s="57" t="s">
        <v>24</v>
      </c>
      <c r="C28" s="6">
        <v>1820</v>
      </c>
      <c r="D28" s="6">
        <v>22</v>
      </c>
      <c r="E28" s="6">
        <f t="shared" si="0"/>
        <v>1842</v>
      </c>
      <c r="F28" s="6">
        <v>508</v>
      </c>
    </row>
    <row r="29" spans="2:6" x14ac:dyDescent="0.2">
      <c r="B29" s="57" t="s">
        <v>25</v>
      </c>
      <c r="C29" s="6">
        <v>274</v>
      </c>
      <c r="D29" s="6">
        <v>13</v>
      </c>
      <c r="E29" s="6">
        <f t="shared" si="0"/>
        <v>287</v>
      </c>
      <c r="F29" s="6">
        <v>189</v>
      </c>
    </row>
    <row r="30" spans="2:6" x14ac:dyDescent="0.2">
      <c r="B30" s="57" t="s">
        <v>93</v>
      </c>
      <c r="C30" s="6">
        <v>699</v>
      </c>
      <c r="D30" s="6">
        <v>23</v>
      </c>
      <c r="E30" s="6">
        <f t="shared" si="0"/>
        <v>722</v>
      </c>
      <c r="F30" s="6">
        <v>343</v>
      </c>
    </row>
    <row r="31" spans="2:6" x14ac:dyDescent="0.2">
      <c r="B31" s="57" t="s">
        <v>178</v>
      </c>
      <c r="C31" s="6">
        <v>42</v>
      </c>
      <c r="D31" s="6">
        <v>10</v>
      </c>
      <c r="E31" s="6">
        <f t="shared" si="0"/>
        <v>52</v>
      </c>
      <c r="F31" s="6">
        <v>24</v>
      </c>
    </row>
    <row r="32" spans="2:6" x14ac:dyDescent="0.2">
      <c r="B32" s="57" t="s">
        <v>179</v>
      </c>
      <c r="C32" s="6">
        <v>344</v>
      </c>
      <c r="D32" s="6">
        <v>20</v>
      </c>
      <c r="E32" s="6">
        <f t="shared" si="0"/>
        <v>364</v>
      </c>
      <c r="F32" s="6">
        <v>320</v>
      </c>
    </row>
    <row r="33" spans="2:6" x14ac:dyDescent="0.2">
      <c r="B33" s="57" t="s">
        <v>180</v>
      </c>
      <c r="C33" s="6">
        <v>185</v>
      </c>
      <c r="D33" s="6">
        <v>29</v>
      </c>
      <c r="E33" s="6">
        <f t="shared" si="0"/>
        <v>214</v>
      </c>
      <c r="F33" s="6">
        <v>54</v>
      </c>
    </row>
    <row r="34" spans="2:6" x14ac:dyDescent="0.2">
      <c r="B34" s="57" t="s">
        <v>94</v>
      </c>
      <c r="C34" s="6">
        <v>856</v>
      </c>
      <c r="D34" s="6">
        <v>66</v>
      </c>
      <c r="E34" s="6">
        <f t="shared" si="0"/>
        <v>922</v>
      </c>
      <c r="F34" s="6">
        <v>495</v>
      </c>
    </row>
    <row r="35" spans="2:6" x14ac:dyDescent="0.2">
      <c r="B35" s="57" t="s">
        <v>26</v>
      </c>
      <c r="C35" s="6">
        <v>1227</v>
      </c>
      <c r="D35" s="6">
        <v>52</v>
      </c>
      <c r="E35" s="6">
        <f t="shared" si="0"/>
        <v>1279</v>
      </c>
      <c r="F35" s="6">
        <v>633</v>
      </c>
    </row>
    <row r="36" spans="2:6" x14ac:dyDescent="0.2">
      <c r="B36" s="57" t="s">
        <v>27</v>
      </c>
      <c r="C36" s="6">
        <v>2829</v>
      </c>
      <c r="D36" s="6">
        <v>76</v>
      </c>
      <c r="E36" s="6">
        <f t="shared" si="0"/>
        <v>2905</v>
      </c>
      <c r="F36" s="6">
        <v>791</v>
      </c>
    </row>
    <row r="37" spans="2:6" x14ac:dyDescent="0.2">
      <c r="B37" s="57" t="s">
        <v>181</v>
      </c>
      <c r="C37" s="6">
        <v>475</v>
      </c>
      <c r="D37" s="6">
        <v>44</v>
      </c>
      <c r="E37" s="6">
        <f t="shared" si="0"/>
        <v>519</v>
      </c>
      <c r="F37" s="6">
        <v>214</v>
      </c>
    </row>
    <row r="38" spans="2:6" x14ac:dyDescent="0.2">
      <c r="B38" s="57" t="s">
        <v>28</v>
      </c>
      <c r="C38" s="6">
        <v>386</v>
      </c>
      <c r="D38" s="6">
        <v>12</v>
      </c>
      <c r="E38" s="6">
        <f t="shared" si="0"/>
        <v>398</v>
      </c>
      <c r="F38" s="6">
        <v>416</v>
      </c>
    </row>
    <row r="39" spans="2:6" x14ac:dyDescent="0.2">
      <c r="B39" s="57" t="s">
        <v>158</v>
      </c>
      <c r="C39" s="6">
        <v>1618</v>
      </c>
      <c r="D39" s="6">
        <v>7</v>
      </c>
      <c r="E39" s="6">
        <f t="shared" si="0"/>
        <v>1625</v>
      </c>
      <c r="F39" s="6">
        <v>552</v>
      </c>
    </row>
    <row r="40" spans="2:6" x14ac:dyDescent="0.2">
      <c r="B40" s="57" t="s">
        <v>29</v>
      </c>
      <c r="C40" s="6">
        <v>1053</v>
      </c>
      <c r="D40" s="6">
        <v>8</v>
      </c>
      <c r="E40" s="6">
        <f t="shared" si="0"/>
        <v>1061</v>
      </c>
      <c r="F40" s="6">
        <v>609</v>
      </c>
    </row>
    <row r="41" spans="2:6" x14ac:dyDescent="0.2">
      <c r="B41" s="57" t="s">
        <v>30</v>
      </c>
      <c r="C41" s="6">
        <v>283</v>
      </c>
      <c r="D41" s="6">
        <v>28</v>
      </c>
      <c r="E41" s="6">
        <f t="shared" si="0"/>
        <v>311</v>
      </c>
      <c r="F41" s="6">
        <v>558</v>
      </c>
    </row>
    <row r="42" spans="2:6" x14ac:dyDescent="0.2">
      <c r="B42" s="57" t="s">
        <v>31</v>
      </c>
      <c r="C42" s="6">
        <v>1332</v>
      </c>
      <c r="D42" s="6">
        <v>12</v>
      </c>
      <c r="E42" s="6">
        <f t="shared" si="0"/>
        <v>1344</v>
      </c>
      <c r="F42" s="6">
        <v>812</v>
      </c>
    </row>
    <row r="43" spans="2:6" x14ac:dyDescent="0.2">
      <c r="B43" s="57" t="s">
        <v>182</v>
      </c>
      <c r="C43" s="6">
        <v>481</v>
      </c>
      <c r="D43" s="6">
        <v>22</v>
      </c>
      <c r="E43" s="6">
        <f t="shared" si="0"/>
        <v>503</v>
      </c>
      <c r="F43" s="6">
        <v>168</v>
      </c>
    </row>
    <row r="44" spans="2:6" x14ac:dyDescent="0.2">
      <c r="B44" s="57" t="s">
        <v>154</v>
      </c>
      <c r="C44" s="6">
        <v>262</v>
      </c>
      <c r="D44" s="6">
        <v>4</v>
      </c>
      <c r="E44" s="6">
        <f t="shared" si="0"/>
        <v>266</v>
      </c>
      <c r="F44" s="6">
        <v>109</v>
      </c>
    </row>
    <row r="45" spans="2:6" x14ac:dyDescent="0.2">
      <c r="B45" s="57" t="s">
        <v>32</v>
      </c>
      <c r="C45" s="6">
        <v>1016</v>
      </c>
      <c r="D45" s="6">
        <v>26</v>
      </c>
      <c r="E45" s="6">
        <f t="shared" si="0"/>
        <v>1042</v>
      </c>
      <c r="F45" s="6">
        <v>788</v>
      </c>
    </row>
    <row r="46" spans="2:6" x14ac:dyDescent="0.2">
      <c r="B46" s="57" t="s">
        <v>33</v>
      </c>
      <c r="C46" s="6">
        <v>765</v>
      </c>
      <c r="D46" s="6">
        <v>15</v>
      </c>
      <c r="E46" s="6">
        <f t="shared" si="0"/>
        <v>780</v>
      </c>
      <c r="F46" s="6">
        <v>508</v>
      </c>
    </row>
    <row r="47" spans="2:6" x14ac:dyDescent="0.2">
      <c r="B47" s="57" t="s">
        <v>97</v>
      </c>
      <c r="C47" s="6">
        <v>292</v>
      </c>
      <c r="D47" s="6">
        <v>38</v>
      </c>
      <c r="E47" s="6">
        <f t="shared" si="0"/>
        <v>330</v>
      </c>
      <c r="F47" s="6">
        <v>151</v>
      </c>
    </row>
    <row r="48" spans="2:6" x14ac:dyDescent="0.2">
      <c r="B48" s="57" t="s">
        <v>183</v>
      </c>
      <c r="C48" s="6">
        <v>145</v>
      </c>
      <c r="D48" s="6">
        <v>102</v>
      </c>
      <c r="E48" s="6">
        <f t="shared" si="0"/>
        <v>247</v>
      </c>
      <c r="F48" s="6">
        <v>12841</v>
      </c>
    </row>
    <row r="49" spans="2:6" x14ac:dyDescent="0.2">
      <c r="B49" s="57" t="s">
        <v>35</v>
      </c>
      <c r="C49" s="6">
        <v>589</v>
      </c>
      <c r="D49" s="6">
        <v>17</v>
      </c>
      <c r="E49" s="6">
        <f t="shared" si="0"/>
        <v>606</v>
      </c>
      <c r="F49" s="6">
        <v>300</v>
      </c>
    </row>
    <row r="50" spans="2:6" x14ac:dyDescent="0.2">
      <c r="B50" s="57" t="s">
        <v>36</v>
      </c>
      <c r="C50" s="6">
        <v>38129</v>
      </c>
      <c r="D50" s="6">
        <v>5496</v>
      </c>
      <c r="E50" s="6">
        <f t="shared" si="0"/>
        <v>43625</v>
      </c>
      <c r="F50" s="6">
        <v>33800</v>
      </c>
    </row>
    <row r="51" spans="2:6" x14ac:dyDescent="0.2">
      <c r="B51" s="57" t="s">
        <v>98</v>
      </c>
      <c r="C51" s="6">
        <v>5183</v>
      </c>
      <c r="D51" s="6">
        <v>45</v>
      </c>
      <c r="E51" s="6">
        <f t="shared" si="0"/>
        <v>5228</v>
      </c>
      <c r="F51" s="6">
        <v>883</v>
      </c>
    </row>
    <row r="52" spans="2:6" x14ac:dyDescent="0.2">
      <c r="B52" s="57" t="s">
        <v>99</v>
      </c>
      <c r="C52" s="6">
        <v>265</v>
      </c>
      <c r="D52" s="6">
        <v>14</v>
      </c>
      <c r="E52" s="6">
        <f t="shared" si="0"/>
        <v>279</v>
      </c>
      <c r="F52" s="6">
        <v>192</v>
      </c>
    </row>
    <row r="53" spans="2:6" x14ac:dyDescent="0.2">
      <c r="B53" s="57" t="s">
        <v>100</v>
      </c>
      <c r="C53" s="6">
        <v>357</v>
      </c>
      <c r="D53" s="6">
        <v>74</v>
      </c>
      <c r="E53" s="6">
        <f t="shared" si="0"/>
        <v>431</v>
      </c>
      <c r="F53" s="6">
        <v>238</v>
      </c>
    </row>
    <row r="54" spans="2:6" x14ac:dyDescent="0.2">
      <c r="B54" s="57" t="s">
        <v>38</v>
      </c>
      <c r="C54" s="6">
        <v>2964</v>
      </c>
      <c r="D54" s="6">
        <v>127</v>
      </c>
      <c r="E54" s="6">
        <f t="shared" si="0"/>
        <v>3091</v>
      </c>
      <c r="F54" s="6">
        <v>1470</v>
      </c>
    </row>
    <row r="55" spans="2:6" x14ac:dyDescent="0.2">
      <c r="B55" s="57" t="s">
        <v>184</v>
      </c>
      <c r="C55" s="6">
        <v>615</v>
      </c>
      <c r="D55" s="6">
        <v>75</v>
      </c>
      <c r="E55" s="6">
        <f t="shared" si="0"/>
        <v>690</v>
      </c>
      <c r="F55" s="6">
        <v>312</v>
      </c>
    </row>
    <row r="56" spans="2:6" x14ac:dyDescent="0.2">
      <c r="B56" s="57" t="s">
        <v>40</v>
      </c>
      <c r="C56" s="6">
        <v>690</v>
      </c>
      <c r="D56" s="6">
        <v>21</v>
      </c>
      <c r="E56" s="6">
        <f t="shared" si="0"/>
        <v>711</v>
      </c>
      <c r="F56" s="6">
        <v>950</v>
      </c>
    </row>
    <row r="57" spans="2:6" x14ac:dyDescent="0.2">
      <c r="B57" s="57" t="s">
        <v>101</v>
      </c>
      <c r="C57" s="6">
        <v>2253</v>
      </c>
      <c r="D57" s="6">
        <v>43</v>
      </c>
      <c r="E57" s="6">
        <f t="shared" si="0"/>
        <v>2296</v>
      </c>
      <c r="F57" s="6">
        <v>1950</v>
      </c>
    </row>
    <row r="58" spans="2:6" x14ac:dyDescent="0.2">
      <c r="B58" s="57" t="s">
        <v>42</v>
      </c>
      <c r="C58" s="6">
        <v>259</v>
      </c>
      <c r="D58" s="6">
        <v>14</v>
      </c>
      <c r="E58" s="6">
        <f t="shared" si="0"/>
        <v>273</v>
      </c>
      <c r="F58" s="6">
        <v>194</v>
      </c>
    </row>
    <row r="59" spans="2:6" x14ac:dyDescent="0.2">
      <c r="B59" s="57" t="s">
        <v>185</v>
      </c>
      <c r="C59" s="6">
        <v>2767</v>
      </c>
      <c r="D59" s="6">
        <v>22</v>
      </c>
      <c r="E59" s="6">
        <f t="shared" si="0"/>
        <v>2789</v>
      </c>
      <c r="F59" s="6">
        <v>1964</v>
      </c>
    </row>
    <row r="60" spans="2:6" x14ac:dyDescent="0.2">
      <c r="B60" s="57" t="s">
        <v>186</v>
      </c>
      <c r="C60" s="6">
        <v>1105</v>
      </c>
      <c r="D60" s="6">
        <v>17</v>
      </c>
      <c r="E60" s="6">
        <f t="shared" si="0"/>
        <v>1122</v>
      </c>
      <c r="F60" s="6">
        <v>528</v>
      </c>
    </row>
    <row r="61" spans="2:6" x14ac:dyDescent="0.2">
      <c r="B61" s="57" t="s">
        <v>44</v>
      </c>
      <c r="C61" s="6">
        <v>974</v>
      </c>
      <c r="D61" s="6">
        <v>42</v>
      </c>
      <c r="E61" s="6">
        <f t="shared" si="0"/>
        <v>1016</v>
      </c>
      <c r="F61" s="6">
        <v>503</v>
      </c>
    </row>
    <row r="62" spans="2:6" x14ac:dyDescent="0.2">
      <c r="B62" s="57" t="s">
        <v>102</v>
      </c>
      <c r="C62" s="6">
        <v>316</v>
      </c>
      <c r="D62" s="6">
        <v>32</v>
      </c>
      <c r="E62" s="6">
        <f t="shared" si="0"/>
        <v>348</v>
      </c>
      <c r="F62" s="6">
        <v>140</v>
      </c>
    </row>
    <row r="63" spans="2:6" x14ac:dyDescent="0.2">
      <c r="B63" s="57" t="s">
        <v>34</v>
      </c>
      <c r="C63" s="6">
        <v>655</v>
      </c>
      <c r="D63" s="6">
        <v>5</v>
      </c>
      <c r="E63" s="6">
        <f t="shared" si="0"/>
        <v>660</v>
      </c>
      <c r="F63" s="6">
        <v>359</v>
      </c>
    </row>
    <row r="64" spans="2:6" x14ac:dyDescent="0.2">
      <c r="B64" s="57" t="s">
        <v>187</v>
      </c>
      <c r="C64" s="6">
        <v>763</v>
      </c>
      <c r="D64" s="6">
        <v>49</v>
      </c>
      <c r="E64" s="6">
        <f t="shared" si="0"/>
        <v>812</v>
      </c>
      <c r="F64" s="6">
        <v>391</v>
      </c>
    </row>
    <row r="65" spans="2:6" x14ac:dyDescent="0.2">
      <c r="B65" s="57" t="s">
        <v>45</v>
      </c>
      <c r="C65" s="6">
        <v>845</v>
      </c>
      <c r="D65" s="6">
        <v>57</v>
      </c>
      <c r="E65" s="6">
        <f t="shared" si="0"/>
        <v>902</v>
      </c>
      <c r="F65" s="6">
        <v>640</v>
      </c>
    </row>
    <row r="66" spans="2:6" x14ac:dyDescent="0.2">
      <c r="B66" s="57" t="s">
        <v>188</v>
      </c>
      <c r="C66" s="6">
        <v>433</v>
      </c>
      <c r="D66" s="6">
        <v>79</v>
      </c>
      <c r="E66" s="6">
        <f t="shared" si="0"/>
        <v>512</v>
      </c>
      <c r="F66" s="6">
        <v>894</v>
      </c>
    </row>
    <row r="67" spans="2:6" x14ac:dyDescent="0.2">
      <c r="B67" s="57" t="s">
        <v>189</v>
      </c>
      <c r="C67" s="6">
        <v>2553</v>
      </c>
      <c r="D67" s="6">
        <v>35</v>
      </c>
      <c r="E67" s="6">
        <f t="shared" si="0"/>
        <v>2588</v>
      </c>
      <c r="F67" s="6">
        <v>377</v>
      </c>
    </row>
    <row r="68" spans="2:6" x14ac:dyDescent="0.2">
      <c r="B68" s="57" t="s">
        <v>156</v>
      </c>
      <c r="C68" s="6">
        <v>2260</v>
      </c>
      <c r="D68" s="6">
        <v>41</v>
      </c>
      <c r="E68" s="6">
        <f t="shared" si="0"/>
        <v>2301</v>
      </c>
      <c r="F68" s="6">
        <v>1683</v>
      </c>
    </row>
    <row r="69" spans="2:6" x14ac:dyDescent="0.2">
      <c r="B69" s="57" t="s">
        <v>190</v>
      </c>
      <c r="C69" s="6">
        <v>874</v>
      </c>
      <c r="D69" s="6">
        <v>41</v>
      </c>
      <c r="E69" s="6">
        <f t="shared" si="0"/>
        <v>915</v>
      </c>
      <c r="F69" s="6">
        <v>551</v>
      </c>
    </row>
    <row r="70" spans="2:6" x14ac:dyDescent="0.2">
      <c r="B70" s="57" t="s">
        <v>48</v>
      </c>
      <c r="C70" s="6">
        <v>262</v>
      </c>
      <c r="D70" s="6">
        <v>8</v>
      </c>
      <c r="E70" s="6">
        <f t="shared" ref="E70:E87" si="1">SUM(C70:D70)</f>
        <v>270</v>
      </c>
      <c r="F70" s="6">
        <v>192</v>
      </c>
    </row>
    <row r="71" spans="2:6" x14ac:dyDescent="0.2">
      <c r="B71" s="57" t="s">
        <v>49</v>
      </c>
      <c r="C71" s="6">
        <v>6244</v>
      </c>
      <c r="D71" s="6">
        <v>39</v>
      </c>
      <c r="E71" s="6">
        <f t="shared" si="1"/>
        <v>6283</v>
      </c>
      <c r="F71" s="6">
        <v>1566</v>
      </c>
    </row>
    <row r="72" spans="2:6" x14ac:dyDescent="0.2">
      <c r="B72" s="57" t="s">
        <v>50</v>
      </c>
      <c r="C72" s="6">
        <v>129</v>
      </c>
      <c r="D72" s="6">
        <v>11</v>
      </c>
      <c r="E72" s="6">
        <f t="shared" si="1"/>
        <v>140</v>
      </c>
      <c r="F72" s="6">
        <v>148</v>
      </c>
    </row>
    <row r="73" spans="2:6" x14ac:dyDescent="0.2">
      <c r="B73" s="57" t="s">
        <v>191</v>
      </c>
      <c r="C73" s="6">
        <v>121</v>
      </c>
      <c r="D73" s="6">
        <v>39</v>
      </c>
      <c r="E73" s="6">
        <f t="shared" si="1"/>
        <v>160</v>
      </c>
      <c r="F73" s="6">
        <v>724</v>
      </c>
    </row>
    <row r="74" spans="2:6" x14ac:dyDescent="0.2">
      <c r="B74" s="57" t="s">
        <v>192</v>
      </c>
      <c r="C74" s="6">
        <v>33</v>
      </c>
      <c r="D74" s="6">
        <v>0</v>
      </c>
      <c r="E74" s="6">
        <f t="shared" si="1"/>
        <v>33</v>
      </c>
      <c r="F74" s="6">
        <v>10</v>
      </c>
    </row>
    <row r="75" spans="2:6" x14ac:dyDescent="0.2">
      <c r="B75" s="57" t="s">
        <v>193</v>
      </c>
      <c r="C75" s="6">
        <v>234</v>
      </c>
      <c r="D75" s="6">
        <v>6</v>
      </c>
      <c r="E75" s="6">
        <f t="shared" si="1"/>
        <v>240</v>
      </c>
      <c r="F75" s="6">
        <v>82</v>
      </c>
    </row>
    <row r="76" spans="2:6" x14ac:dyDescent="0.2">
      <c r="B76" s="57" t="s">
        <v>51</v>
      </c>
      <c r="C76" s="6">
        <v>772</v>
      </c>
      <c r="D76" s="6">
        <v>82</v>
      </c>
      <c r="E76" s="6">
        <f t="shared" si="1"/>
        <v>854</v>
      </c>
      <c r="F76" s="6">
        <v>485</v>
      </c>
    </row>
    <row r="77" spans="2:6" x14ac:dyDescent="0.2">
      <c r="B77" s="57" t="s">
        <v>105</v>
      </c>
      <c r="C77" s="6">
        <v>592</v>
      </c>
      <c r="D77" s="6">
        <v>42</v>
      </c>
      <c r="E77" s="6">
        <f t="shared" si="1"/>
        <v>634</v>
      </c>
      <c r="F77" s="6">
        <v>185</v>
      </c>
    </row>
    <row r="78" spans="2:6" x14ac:dyDescent="0.2">
      <c r="B78" s="57" t="s">
        <v>52</v>
      </c>
      <c r="C78" s="6">
        <v>130</v>
      </c>
      <c r="D78" s="6">
        <v>35</v>
      </c>
      <c r="E78" s="6">
        <f t="shared" si="1"/>
        <v>165</v>
      </c>
      <c r="F78" s="6">
        <v>84</v>
      </c>
    </row>
    <row r="79" spans="2:6" x14ac:dyDescent="0.2">
      <c r="B79" s="57" t="s">
        <v>53</v>
      </c>
      <c r="C79" s="6">
        <v>731</v>
      </c>
      <c r="D79" s="6">
        <v>74</v>
      </c>
      <c r="E79" s="6">
        <f t="shared" si="1"/>
        <v>805</v>
      </c>
      <c r="F79" s="6">
        <v>256</v>
      </c>
    </row>
    <row r="80" spans="2:6" x14ac:dyDescent="0.2">
      <c r="B80" s="57" t="s">
        <v>106</v>
      </c>
      <c r="C80" s="6">
        <v>237</v>
      </c>
      <c r="D80" s="6">
        <v>10</v>
      </c>
      <c r="E80" s="6">
        <f t="shared" si="1"/>
        <v>247</v>
      </c>
      <c r="F80" s="6">
        <v>172</v>
      </c>
    </row>
    <row r="81" spans="2:6" x14ac:dyDescent="0.2">
      <c r="B81" s="57" t="s">
        <v>194</v>
      </c>
      <c r="C81" s="6">
        <v>114</v>
      </c>
      <c r="D81" s="6">
        <v>12</v>
      </c>
      <c r="E81" s="6">
        <f t="shared" si="1"/>
        <v>126</v>
      </c>
      <c r="F81" s="6">
        <v>99</v>
      </c>
    </row>
    <row r="82" spans="2:6" x14ac:dyDescent="0.2">
      <c r="B82" s="57" t="s">
        <v>157</v>
      </c>
      <c r="C82" s="6">
        <v>7403</v>
      </c>
      <c r="D82" s="6">
        <v>103</v>
      </c>
      <c r="E82" s="6">
        <f t="shared" si="1"/>
        <v>7506</v>
      </c>
      <c r="F82" s="6">
        <v>4288</v>
      </c>
    </row>
    <row r="83" spans="2:6" x14ac:dyDescent="0.2">
      <c r="B83" s="57" t="s">
        <v>55</v>
      </c>
      <c r="C83" s="6">
        <v>1241</v>
      </c>
      <c r="D83" s="6">
        <v>67</v>
      </c>
      <c r="E83" s="6">
        <f t="shared" si="1"/>
        <v>1308</v>
      </c>
      <c r="F83" s="6">
        <v>267</v>
      </c>
    </row>
    <row r="84" spans="2:6" x14ac:dyDescent="0.2">
      <c r="B84" s="57" t="s">
        <v>195</v>
      </c>
      <c r="C84" s="6">
        <v>234</v>
      </c>
      <c r="D84" s="6">
        <v>6</v>
      </c>
      <c r="E84" s="6">
        <f t="shared" si="1"/>
        <v>240</v>
      </c>
      <c r="F84" s="6">
        <v>182</v>
      </c>
    </row>
    <row r="85" spans="2:6" x14ac:dyDescent="0.2">
      <c r="B85" s="57" t="s">
        <v>108</v>
      </c>
      <c r="C85" s="6">
        <v>1460</v>
      </c>
      <c r="D85" s="6">
        <v>14</v>
      </c>
      <c r="E85" s="6">
        <f t="shared" si="1"/>
        <v>1474</v>
      </c>
      <c r="F85" s="6">
        <v>997</v>
      </c>
    </row>
    <row r="86" spans="2:6" x14ac:dyDescent="0.2">
      <c r="B86" s="57" t="s">
        <v>57</v>
      </c>
      <c r="C86" s="6">
        <v>315</v>
      </c>
      <c r="D86" s="6">
        <v>32</v>
      </c>
      <c r="E86" s="6">
        <f t="shared" si="1"/>
        <v>347</v>
      </c>
      <c r="F86" s="6">
        <v>299</v>
      </c>
    </row>
    <row r="87" spans="2:6" x14ac:dyDescent="0.2">
      <c r="B87" s="57" t="s">
        <v>58</v>
      </c>
      <c r="C87" s="54">
        <v>2633</v>
      </c>
      <c r="D87" s="54">
        <v>38</v>
      </c>
      <c r="E87" s="6">
        <f t="shared" si="1"/>
        <v>2671</v>
      </c>
      <c r="F87" s="54">
        <v>934</v>
      </c>
    </row>
    <row r="88" spans="2:6" x14ac:dyDescent="0.2">
      <c r="B88" s="65" t="s">
        <v>59</v>
      </c>
      <c r="C88" s="6">
        <v>230</v>
      </c>
      <c r="D88" s="6">
        <v>8</v>
      </c>
      <c r="E88" s="6">
        <f>SUM(C88:D88)</f>
        <v>238</v>
      </c>
      <c r="F88" s="6">
        <v>369</v>
      </c>
    </row>
    <row r="89" spans="2:6" x14ac:dyDescent="0.2">
      <c r="B89" s="57" t="s">
        <v>60</v>
      </c>
      <c r="C89" s="6">
        <v>201</v>
      </c>
      <c r="D89" s="6">
        <v>17</v>
      </c>
      <c r="E89" s="6">
        <f>SUM(C89:D89)</f>
        <v>218</v>
      </c>
      <c r="F89" s="6">
        <v>101</v>
      </c>
    </row>
    <row r="90" spans="2:6" x14ac:dyDescent="0.2">
      <c r="B90" s="59" t="s">
        <v>81</v>
      </c>
      <c r="C90" s="5">
        <f>SUM(C7:C89)</f>
        <v>144212</v>
      </c>
      <c r="D90" s="5">
        <f t="shared" ref="D90:F90" si="2">SUM(D7:D89)</f>
        <v>10361</v>
      </c>
      <c r="E90" s="5">
        <f t="shared" si="2"/>
        <v>154573</v>
      </c>
      <c r="F90" s="5">
        <f t="shared" si="2"/>
        <v>102071</v>
      </c>
    </row>
    <row r="91" spans="2:6" ht="15" thickBot="1" x14ac:dyDescent="0.25"/>
    <row r="92" spans="2:6" ht="39" thickBot="1" x14ac:dyDescent="0.25">
      <c r="C92" s="63" t="s">
        <v>6</v>
      </c>
      <c r="D92" s="63" t="s">
        <v>7</v>
      </c>
      <c r="E92" s="63" t="s">
        <v>8</v>
      </c>
      <c r="F92" s="63" t="s">
        <v>9</v>
      </c>
    </row>
    <row r="93" spans="2:6" x14ac:dyDescent="0.2">
      <c r="D93" s="55">
        <f>C90</f>
        <v>144212</v>
      </c>
      <c r="E93" s="55">
        <f>D90</f>
        <v>10361</v>
      </c>
      <c r="F93" s="55">
        <f>F90</f>
        <v>102071</v>
      </c>
    </row>
    <row r="94" spans="2:6" x14ac:dyDescent="0.2">
      <c r="D94" s="71" t="s">
        <v>10</v>
      </c>
      <c r="E94" s="71"/>
    </row>
    <row r="95" spans="2:6" x14ac:dyDescent="0.2">
      <c r="D95" s="72">
        <f>D93+E93</f>
        <v>154573</v>
      </c>
      <c r="E95" s="71"/>
    </row>
    <row r="97" spans="2:2" x14ac:dyDescent="0.2">
      <c r="B97" s="11" t="s">
        <v>11</v>
      </c>
    </row>
    <row r="98" spans="2:2" x14ac:dyDescent="0.2">
      <c r="B98" s="11" t="s">
        <v>12</v>
      </c>
    </row>
  </sheetData>
  <sortState ref="B7:F89">
    <sortCondition ref="B7"/>
  </sortState>
  <mergeCells count="2">
    <mergeCell ref="D94:E94"/>
    <mergeCell ref="D95:E95"/>
  </mergeCells>
  <hyperlinks>
    <hyperlink ref="G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workbookViewId="0"/>
  </sheetViews>
  <sheetFormatPr baseColWidth="10" defaultRowHeight="15" x14ac:dyDescent="0.25"/>
  <cols>
    <col min="2" max="2" width="21.7109375" customWidth="1"/>
    <col min="3" max="3" width="13.42578125" customWidth="1"/>
    <col min="4" max="4" width="13.7109375" customWidth="1"/>
    <col min="9" max="9" width="13.42578125" customWidth="1"/>
  </cols>
  <sheetData>
    <row r="2" spans="2:9" ht="27.75" customHeight="1" x14ac:dyDescent="0.25">
      <c r="B2" s="9" t="s">
        <v>170</v>
      </c>
      <c r="I2" s="30" t="s">
        <v>146</v>
      </c>
    </row>
    <row r="4" spans="2:9" ht="15.75" x14ac:dyDescent="0.25">
      <c r="B4" s="8" t="s">
        <v>114</v>
      </c>
    </row>
    <row r="6" spans="2:9" x14ac:dyDescent="0.25">
      <c r="B6" s="4" t="s">
        <v>82</v>
      </c>
      <c r="C6" s="4" t="s">
        <v>86</v>
      </c>
      <c r="D6" s="4" t="s">
        <v>85</v>
      </c>
      <c r="E6" s="4" t="s">
        <v>4</v>
      </c>
    </row>
    <row r="7" spans="2:9" x14ac:dyDescent="0.25">
      <c r="B7" s="1" t="s">
        <v>71</v>
      </c>
      <c r="C7" s="1">
        <f>'Procuradores por Sexo y Provinc'!C10+'Procuradores por Sexo y Provinc'!C20+'Procuradores por Sexo y Provinc'!C27+'Procuradores por Sexo y Provinc'!C30+'Procuradores por Sexo y Provinc'!C48+'Procuradores por Sexo y Provinc'!C37+'Procuradores por Sexo y Provinc'!C32+'Procuradores por Sexo y Provinc'!C24</f>
        <v>1330</v>
      </c>
      <c r="D7" s="1">
        <f>'Procuradores por Sexo y Provinc'!D10+'Procuradores por Sexo y Provinc'!D20+'Procuradores por Sexo y Provinc'!D27+'Procuradores por Sexo y Provinc'!D30+'Procuradores por Sexo y Provinc'!D48+'Procuradores por Sexo y Provinc'!D37+'Procuradores por Sexo y Provinc'!D32+'Procuradores por Sexo y Provinc'!D24</f>
        <v>699</v>
      </c>
      <c r="E7" s="1">
        <f>'Procuradores por Sexo y Provinc'!E10+'Procuradores por Sexo y Provinc'!E20+'Procuradores por Sexo y Provinc'!E27+'Procuradores por Sexo y Provinc'!E30+'Procuradores por Sexo y Provinc'!E48+'Procuradores por Sexo y Provinc'!E37+'Procuradores por Sexo y Provinc'!E32+'Procuradores por Sexo y Provinc'!E24</f>
        <v>2029</v>
      </c>
    </row>
    <row r="8" spans="2:9" x14ac:dyDescent="0.25">
      <c r="B8" s="1" t="s">
        <v>72</v>
      </c>
      <c r="C8" s="1">
        <f>'Procuradores por Sexo y Provinc'!C31+'Procuradores por Sexo y Provinc'!C51+'Procuradores por Sexo y Provinc'!C56</f>
        <v>217</v>
      </c>
      <c r="D8" s="1">
        <f>'Procuradores por Sexo y Provinc'!D31+'Procuradores por Sexo y Provinc'!D51+'Procuradores por Sexo y Provinc'!D56</f>
        <v>93</v>
      </c>
      <c r="E8" s="1">
        <f>'Procuradores por Sexo y Provinc'!E31+'Procuradores por Sexo y Provinc'!E51+'Procuradores por Sexo y Provinc'!E56</f>
        <v>310</v>
      </c>
    </row>
    <row r="9" spans="2:9" x14ac:dyDescent="0.25">
      <c r="B9" s="1" t="s">
        <v>211</v>
      </c>
      <c r="C9" s="1">
        <f>'Procuradores por Sexo y Provinc'!C12</f>
        <v>243</v>
      </c>
      <c r="D9" s="1">
        <f>'Procuradores por Sexo y Provinc'!D12</f>
        <v>113</v>
      </c>
      <c r="E9" s="1">
        <f>'Procuradores por Sexo y Provinc'!E12</f>
        <v>356</v>
      </c>
    </row>
    <row r="10" spans="2:9" x14ac:dyDescent="0.25">
      <c r="B10" s="1" t="s">
        <v>210</v>
      </c>
      <c r="C10" s="1">
        <f>'Procuradores por Sexo y Provinc'!C15</f>
        <v>122</v>
      </c>
      <c r="D10" s="1">
        <f>'Procuradores por Sexo y Provinc'!D15</f>
        <v>66</v>
      </c>
      <c r="E10" s="1">
        <f>'Procuradores por Sexo y Provinc'!E15</f>
        <v>188</v>
      </c>
    </row>
    <row r="11" spans="2:9" x14ac:dyDescent="0.25">
      <c r="B11" s="1" t="s">
        <v>73</v>
      </c>
      <c r="C11" s="1">
        <f>'Procuradores por Sexo y Provinc'!C42+'Procuradores por Sexo y Provinc'!C46</f>
        <v>367</v>
      </c>
      <c r="D11" s="1">
        <f>'Procuradores por Sexo y Provinc'!D42+'Procuradores por Sexo y Provinc'!D46</f>
        <v>151</v>
      </c>
      <c r="E11" s="1">
        <f>'Procuradores por Sexo y Provinc'!E42+'Procuradores por Sexo y Provinc'!E46</f>
        <v>518</v>
      </c>
    </row>
    <row r="12" spans="2:9" x14ac:dyDescent="0.25">
      <c r="B12" s="1" t="s">
        <v>47</v>
      </c>
      <c r="C12" s="1">
        <f>'Procuradores por Sexo y Provinc'!C21</f>
        <v>111</v>
      </c>
      <c r="D12" s="1">
        <f>'Procuradores por Sexo y Provinc'!D21</f>
        <v>57</v>
      </c>
      <c r="E12" s="1">
        <f>'Procuradores por Sexo y Provinc'!E21</f>
        <v>168</v>
      </c>
    </row>
    <row r="13" spans="2:9" x14ac:dyDescent="0.25">
      <c r="B13" s="1" t="s">
        <v>75</v>
      </c>
      <c r="C13" s="1">
        <f>'Procuradores por Sexo y Provinc'!C8+'Procuradores por Sexo y Provinc'!C23+'Procuradores por Sexo y Provinc'!C52+'Procuradores por Sexo y Provinc'!C25+'Procuradores por Sexo y Provinc'!C28</f>
        <v>326</v>
      </c>
      <c r="D13" s="1">
        <f>'Procuradores por Sexo y Provinc'!D8+'Procuradores por Sexo y Provinc'!D23+'Procuradores por Sexo y Provinc'!D52+'Procuradores por Sexo y Provinc'!D25+'Procuradores por Sexo y Provinc'!D28</f>
        <v>136</v>
      </c>
      <c r="E13" s="1">
        <f>'Procuradores por Sexo y Provinc'!E8+'Procuradores por Sexo y Provinc'!E23+'Procuradores por Sexo y Provinc'!E52+'Procuradores por Sexo y Provinc'!E25+'Procuradores por Sexo y Provinc'!E28</f>
        <v>462</v>
      </c>
    </row>
    <row r="14" spans="2:9" x14ac:dyDescent="0.25">
      <c r="B14" s="1" t="s">
        <v>74</v>
      </c>
      <c r="C14" s="1">
        <f>'Procuradores por Sexo y Provinc'!C13+'Procuradores por Sexo y Provinc'!C18+'Procuradores por Sexo y Provinc'!C33+'Procuradores por Sexo y Provinc'!C41+'Procuradores por Sexo y Provinc'!C45+'Procuradores por Sexo y Provinc'!C47+'Procuradores por Sexo y Provinc'!C54+'Procuradores por Sexo y Provinc'!C55+'Procuradores por Sexo y Provinc'!C49</f>
        <v>417</v>
      </c>
      <c r="D14" s="1">
        <f>'Procuradores por Sexo y Provinc'!D13+'Procuradores por Sexo y Provinc'!D18+'Procuradores por Sexo y Provinc'!D33+'Procuradores por Sexo y Provinc'!D41+'Procuradores por Sexo y Provinc'!D45+'Procuradores por Sexo y Provinc'!D47+'Procuradores por Sexo y Provinc'!D54+'Procuradores por Sexo y Provinc'!D55+'Procuradores por Sexo y Provinc'!D49</f>
        <v>200</v>
      </c>
      <c r="E14" s="1">
        <f>'Procuradores por Sexo y Provinc'!E13+'Procuradores por Sexo y Provinc'!E18+'Procuradores por Sexo y Provinc'!E33+'Procuradores por Sexo y Provinc'!E41+'Procuradores por Sexo y Provinc'!E45+'Procuradores por Sexo y Provinc'!E47+'Procuradores por Sexo y Provinc'!E54+'Procuradores por Sexo y Provinc'!E55+'Procuradores por Sexo y Provinc'!E49</f>
        <v>617</v>
      </c>
    </row>
    <row r="15" spans="2:9" x14ac:dyDescent="0.25">
      <c r="B15" s="1" t="s">
        <v>76</v>
      </c>
      <c r="C15" s="1">
        <f>'Procuradores por Sexo y Provinc'!C16+'Procuradores por Sexo y Provinc'!C26+'Procuradores por Sexo y Provinc'!C34+'Procuradores por Sexo y Provinc'!C50</f>
        <v>631</v>
      </c>
      <c r="D15" s="1">
        <f>'Procuradores por Sexo y Provinc'!D16+'Procuradores por Sexo y Provinc'!D26+'Procuradores por Sexo y Provinc'!D34+'Procuradores por Sexo y Provinc'!D50</f>
        <v>372</v>
      </c>
      <c r="E15" s="1">
        <f>'Procuradores por Sexo y Provinc'!E16+'Procuradores por Sexo y Provinc'!E26+'Procuradores por Sexo y Provinc'!E34+'Procuradores por Sexo y Provinc'!E50</f>
        <v>1003</v>
      </c>
    </row>
    <row r="16" spans="2:9" x14ac:dyDescent="0.25">
      <c r="B16" s="1" t="s">
        <v>77</v>
      </c>
      <c r="C16" s="1">
        <f>'Procuradores por Sexo y Provinc'!C9+'Procuradores por Sexo y Provinc'!C22+'Procuradores por Sexo y Provinc'!C53</f>
        <v>721</v>
      </c>
      <c r="D16" s="1">
        <f>'Procuradores por Sexo y Provinc'!D9+'Procuradores por Sexo y Provinc'!D22+'Procuradores por Sexo y Provinc'!D53</f>
        <v>330</v>
      </c>
      <c r="E16" s="1">
        <f>'Procuradores por Sexo y Provinc'!E9+'Procuradores por Sexo y Provinc'!E22+'Procuradores por Sexo y Provinc'!E53</f>
        <v>1051</v>
      </c>
    </row>
    <row r="17" spans="2:5" x14ac:dyDescent="0.25">
      <c r="B17" s="1" t="s">
        <v>78</v>
      </c>
      <c r="C17" s="1">
        <f>'Procuradores por Sexo y Provinc'!C19+'Procuradores por Sexo y Provinc'!C14</f>
        <v>172</v>
      </c>
      <c r="D17" s="1">
        <f>'Procuradores por Sexo y Provinc'!D19+'Procuradores por Sexo y Provinc'!D14</f>
        <v>84</v>
      </c>
      <c r="E17" s="1">
        <f>'Procuradores por Sexo y Provinc'!E19+'Procuradores por Sexo y Provinc'!E14</f>
        <v>256</v>
      </c>
    </row>
    <row r="18" spans="2:5" x14ac:dyDescent="0.25">
      <c r="B18" s="1" t="s">
        <v>79</v>
      </c>
      <c r="C18" s="1">
        <f>'Procuradores por Sexo y Provinc'!C7+'Procuradores por Sexo y Provinc'!C35+'Procuradores por Sexo y Provinc'!C40+'Procuradores por Sexo y Provinc'!C43</f>
        <v>502</v>
      </c>
      <c r="D18" s="1">
        <f>'Procuradores por Sexo y Provinc'!D7+'Procuradores por Sexo y Provinc'!D35+'Procuradores por Sexo y Provinc'!D40+'Procuradores por Sexo y Provinc'!D43</f>
        <v>237</v>
      </c>
      <c r="E18" s="1">
        <f>'Procuradores por Sexo y Provinc'!E7+'Procuradores por Sexo y Provinc'!E35+'Procuradores por Sexo y Provinc'!E40+'Procuradores por Sexo y Provinc'!E43</f>
        <v>739</v>
      </c>
    </row>
    <row r="19" spans="2:5" x14ac:dyDescent="0.25">
      <c r="B19" s="1" t="s">
        <v>212</v>
      </c>
      <c r="C19" s="1">
        <f>'Procuradores por Sexo y Provinc'!C36</f>
        <v>1049</v>
      </c>
      <c r="D19" s="1">
        <f>'Procuradores por Sexo y Provinc'!D36</f>
        <v>562</v>
      </c>
      <c r="E19" s="1">
        <f>'Procuradores por Sexo y Provinc'!E36</f>
        <v>1611</v>
      </c>
    </row>
    <row r="20" spans="2:5" x14ac:dyDescent="0.25">
      <c r="B20" s="1" t="s">
        <v>209</v>
      </c>
      <c r="C20" s="1">
        <f>'Procuradores por Sexo y Provinc'!C38</f>
        <v>186</v>
      </c>
      <c r="D20" s="1">
        <f>'Procuradores por Sexo y Provinc'!D38</f>
        <v>116</v>
      </c>
      <c r="E20" s="1">
        <f>'Procuradores por Sexo y Provinc'!E38</f>
        <v>302</v>
      </c>
    </row>
    <row r="21" spans="2:5" x14ac:dyDescent="0.25">
      <c r="B21" s="1" t="s">
        <v>208</v>
      </c>
      <c r="C21" s="1">
        <f>'Procuradores por Sexo y Provinc'!C39</f>
        <v>58</v>
      </c>
      <c r="D21" s="1">
        <f>'Procuradores por Sexo y Provinc'!D39</f>
        <v>35</v>
      </c>
      <c r="E21" s="1">
        <f>'Procuradores por Sexo y Provinc'!E39</f>
        <v>93</v>
      </c>
    </row>
    <row r="22" spans="2:5" x14ac:dyDescent="0.25">
      <c r="B22" s="1" t="s">
        <v>80</v>
      </c>
      <c r="C22" s="1">
        <f>'Procuradores por Sexo y Provinc'!C11+'Procuradores por Sexo y Provinc'!C17+'Procuradores por Sexo y Provinc'!C29</f>
        <v>242</v>
      </c>
      <c r="D22" s="1">
        <f>'Procuradores por Sexo y Provinc'!D11+'Procuradores por Sexo y Provinc'!D17+'Procuradores por Sexo y Provinc'!D29</f>
        <v>114</v>
      </c>
      <c r="E22" s="1">
        <f>'Procuradores por Sexo y Provinc'!E11+'Procuradores por Sexo y Provinc'!E17+'Procuradores por Sexo y Provinc'!E29</f>
        <v>356</v>
      </c>
    </row>
    <row r="23" spans="2:5" x14ac:dyDescent="0.25">
      <c r="B23" s="12" t="s">
        <v>34</v>
      </c>
      <c r="C23" s="12">
        <f>'Procuradores por Sexo y Provinc'!C44</f>
        <v>47</v>
      </c>
      <c r="D23" s="12">
        <f>'Procuradores por Sexo y Provinc'!D44</f>
        <v>14</v>
      </c>
      <c r="E23" s="12">
        <f>'Procuradores por Sexo y Provinc'!E44</f>
        <v>61</v>
      </c>
    </row>
    <row r="24" spans="2:5" x14ac:dyDescent="0.25">
      <c r="B24" s="1" t="s">
        <v>59</v>
      </c>
      <c r="C24" s="1">
        <f>'Procuradores por Sexo y Provinc'!C57</f>
        <v>8</v>
      </c>
      <c r="D24" s="1">
        <f>'Procuradores por Sexo y Provinc'!D57</f>
        <v>4</v>
      </c>
      <c r="E24" s="1">
        <f>'Procuradores por Sexo y Provinc'!E57</f>
        <v>12</v>
      </c>
    </row>
    <row r="25" spans="2:5" x14ac:dyDescent="0.25">
      <c r="B25" s="1" t="s">
        <v>60</v>
      </c>
      <c r="C25" s="1">
        <f>'Procuradores por Sexo y Provinc'!C58</f>
        <v>13</v>
      </c>
      <c r="D25" s="1">
        <f>'Procuradores por Sexo y Provinc'!D58</f>
        <v>3</v>
      </c>
      <c r="E25" s="1">
        <f>'Procuradores por Sexo y Provinc'!E58</f>
        <v>16</v>
      </c>
    </row>
    <row r="26" spans="2:5" x14ac:dyDescent="0.25">
      <c r="B26" s="22" t="s">
        <v>81</v>
      </c>
      <c r="C26" s="13">
        <f>SUM(C7:C25)</f>
        <v>6762</v>
      </c>
      <c r="D26" s="13">
        <f>SUM(D7:D25)</f>
        <v>3386</v>
      </c>
      <c r="E26" s="13">
        <f>SUM(E7:E25)</f>
        <v>10148</v>
      </c>
    </row>
    <row r="28" spans="2:5" x14ac:dyDescent="0.25">
      <c r="B28" s="10" t="s">
        <v>11</v>
      </c>
    </row>
    <row r="29" spans="2:5" x14ac:dyDescent="0.25">
      <c r="B29" s="10"/>
    </row>
    <row r="30" spans="2:5" x14ac:dyDescent="0.25">
      <c r="B30" s="11" t="s">
        <v>110</v>
      </c>
    </row>
  </sheetData>
  <sortState ref="B7:E25">
    <sortCondition ref="B6"/>
  </sortState>
  <hyperlinks>
    <hyperlink ref="I2" location="Inicio!A1" display="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workbookViewId="0"/>
  </sheetViews>
  <sheetFormatPr baseColWidth="10" defaultRowHeight="15" x14ac:dyDescent="0.25"/>
  <cols>
    <col min="2" max="2" width="26" customWidth="1"/>
    <col min="3" max="3" width="13" customWidth="1"/>
    <col min="4" max="4" width="13.85546875" customWidth="1"/>
    <col min="5" max="5" width="11.42578125" customWidth="1"/>
    <col min="6" max="6" width="21.7109375" bestFit="1" customWidth="1"/>
    <col min="7" max="7" width="13.140625" bestFit="1" customWidth="1"/>
    <col min="8" max="8" width="14.5703125" customWidth="1"/>
  </cols>
  <sheetData>
    <row r="2" spans="2:8" ht="22.5" x14ac:dyDescent="0.25">
      <c r="B2" s="9" t="s">
        <v>169</v>
      </c>
      <c r="H2" s="30" t="s">
        <v>146</v>
      </c>
    </row>
    <row r="4" spans="2:8" ht="15.75" x14ac:dyDescent="0.25">
      <c r="B4" s="8" t="s">
        <v>112</v>
      </c>
    </row>
    <row r="6" spans="2:8" x14ac:dyDescent="0.25">
      <c r="B6" s="4" t="s">
        <v>13</v>
      </c>
      <c r="C6" s="7" t="s">
        <v>86</v>
      </c>
      <c r="D6" s="7" t="s">
        <v>85</v>
      </c>
      <c r="E6" s="7" t="s">
        <v>4</v>
      </c>
    </row>
    <row r="7" spans="2:8" x14ac:dyDescent="0.25">
      <c r="B7" s="1" t="s">
        <v>69</v>
      </c>
      <c r="C7" s="3">
        <f>'Procuradores por Sexo y Colegio'!C7+'Procuradores por Sexo y Colegio'!C55</f>
        <v>197</v>
      </c>
      <c r="D7" s="3">
        <f>'Procuradores por Sexo y Colegio'!D7+'Procuradores por Sexo y Colegio'!D55</f>
        <v>105</v>
      </c>
      <c r="E7" s="3">
        <f>'Procuradores por Sexo y Colegio'!E7+'Procuradores por Sexo y Colegio'!E55</f>
        <v>302</v>
      </c>
    </row>
    <row r="8" spans="2:8" x14ac:dyDescent="0.25">
      <c r="B8" s="1" t="s">
        <v>15</v>
      </c>
      <c r="C8" s="1">
        <f>'Procuradores por Sexo y Colegio'!C8</f>
        <v>59</v>
      </c>
      <c r="D8" s="1">
        <f>'Procuradores por Sexo y Colegio'!D8</f>
        <v>37</v>
      </c>
      <c r="E8" s="1">
        <f>'Procuradores por Sexo y Colegio'!E8</f>
        <v>96</v>
      </c>
    </row>
    <row r="9" spans="2:8" x14ac:dyDescent="0.25">
      <c r="B9" s="1" t="s">
        <v>152</v>
      </c>
      <c r="C9" s="1">
        <f>'Procuradores por Sexo y Colegio'!C9+'Procuradores por Sexo y Colegio'!C27</f>
        <v>225</v>
      </c>
      <c r="D9" s="1">
        <f>'Procuradores por Sexo y Colegio'!D9+'Procuradores por Sexo y Colegio'!D27</f>
        <v>142</v>
      </c>
      <c r="E9" s="1">
        <f>'Procuradores por Sexo y Colegio'!E9+'Procuradores por Sexo y Colegio'!E27</f>
        <v>367</v>
      </c>
    </row>
    <row r="10" spans="2:8" x14ac:dyDescent="0.25">
      <c r="B10" s="1" t="s">
        <v>16</v>
      </c>
      <c r="C10" s="1">
        <f>'Procuradores por Sexo y Colegio'!C10</f>
        <v>111</v>
      </c>
      <c r="D10" s="1">
        <f>'Procuradores por Sexo y Colegio'!D10</f>
        <v>44</v>
      </c>
      <c r="E10" s="1">
        <f>'Procuradores por Sexo y Colegio'!E10</f>
        <v>155</v>
      </c>
    </row>
    <row r="11" spans="2:8" x14ac:dyDescent="0.25">
      <c r="B11" s="1" t="s">
        <v>14</v>
      </c>
      <c r="C11" s="1">
        <f>'Procuradores por Sexo y Colegio'!C12</f>
        <v>27</v>
      </c>
      <c r="D11" s="1">
        <f>'Procuradores por Sexo y Colegio'!D12</f>
        <v>19</v>
      </c>
      <c r="E11" s="1">
        <f>'Procuradores por Sexo y Colegio'!E12</f>
        <v>46</v>
      </c>
    </row>
    <row r="12" spans="2:8" x14ac:dyDescent="0.25">
      <c r="B12" s="1" t="s">
        <v>41</v>
      </c>
      <c r="C12" s="1">
        <f>'Procuradores por Sexo y Colegio'!C28+'Procuradores por Sexo y Colegio'!C49</f>
        <v>243</v>
      </c>
      <c r="D12" s="1">
        <f>'Procuradores por Sexo y Colegio'!D28+'Procuradores por Sexo y Colegio'!D49</f>
        <v>113</v>
      </c>
      <c r="E12" s="1">
        <f>'Procuradores por Sexo y Colegio'!E28+'Procuradores por Sexo y Colegio'!E49</f>
        <v>356</v>
      </c>
    </row>
    <row r="13" spans="2:8" x14ac:dyDescent="0.25">
      <c r="B13" s="1" t="s">
        <v>67</v>
      </c>
      <c r="C13" s="1">
        <f>'Procuradores por Sexo y Colegio'!C13</f>
        <v>27</v>
      </c>
      <c r="D13" s="1">
        <f>'Procuradores por Sexo y Colegio'!D13</f>
        <v>11</v>
      </c>
      <c r="E13" s="1">
        <f>'Procuradores por Sexo y Colegio'!E13</f>
        <v>38</v>
      </c>
    </row>
    <row r="14" spans="2:8" x14ac:dyDescent="0.25">
      <c r="B14" s="1" t="s">
        <v>17</v>
      </c>
      <c r="C14" s="1">
        <f>'Procuradores por Sexo y Colegio'!C14</f>
        <v>97</v>
      </c>
      <c r="D14" s="1">
        <f>'Procuradores por Sexo y Colegio'!D14</f>
        <v>58</v>
      </c>
      <c r="E14" s="1">
        <f>'Procuradores por Sexo y Colegio'!E14</f>
        <v>155</v>
      </c>
    </row>
    <row r="15" spans="2:8" x14ac:dyDescent="0.25">
      <c r="B15" s="1" t="s">
        <v>18</v>
      </c>
      <c r="C15" s="1">
        <f>'Procuradores por Sexo y Colegio'!C15</f>
        <v>122</v>
      </c>
      <c r="D15" s="1">
        <f>'Procuradores por Sexo y Colegio'!D15</f>
        <v>66</v>
      </c>
      <c r="E15" s="1">
        <f>'Procuradores por Sexo y Colegio'!E15</f>
        <v>188</v>
      </c>
    </row>
    <row r="16" spans="2:8" x14ac:dyDescent="0.25">
      <c r="B16" s="1" t="s">
        <v>19</v>
      </c>
      <c r="C16" s="1">
        <f>'Procuradores por Sexo y Colegio'!C16+'Procuradores por Sexo y Colegio'!C61+'Procuradores por Sexo y Colegio'!C44+'Procuradores por Sexo y Colegio'!C45</f>
        <v>462</v>
      </c>
      <c r="D16" s="1">
        <f>'Procuradores por Sexo y Colegio'!D16+'Procuradores por Sexo y Colegio'!D61+'Procuradores por Sexo y Colegio'!D44+'Procuradores por Sexo y Colegio'!D45</f>
        <v>291</v>
      </c>
      <c r="E16" s="1">
        <f>'Procuradores por Sexo y Colegio'!E16+'Procuradores por Sexo y Colegio'!E61+'Procuradores por Sexo y Colegio'!E44+'Procuradores por Sexo y Colegio'!E45</f>
        <v>753</v>
      </c>
    </row>
    <row r="17" spans="2:5" x14ac:dyDescent="0.25">
      <c r="B17" s="1" t="s">
        <v>56</v>
      </c>
      <c r="C17" s="1">
        <f>'Procuradores por Sexo y Colegio'!C17</f>
        <v>153</v>
      </c>
      <c r="D17" s="1">
        <f>'Procuradores por Sexo y Colegio'!D17</f>
        <v>62</v>
      </c>
      <c r="E17" s="1">
        <f>'Procuradores por Sexo y Colegio'!E17</f>
        <v>215</v>
      </c>
    </row>
    <row r="18" spans="2:5" x14ac:dyDescent="0.25">
      <c r="B18" s="1" t="s">
        <v>20</v>
      </c>
      <c r="C18" s="1">
        <f>'Procuradores por Sexo y Colegio'!C18</f>
        <v>47</v>
      </c>
      <c r="D18" s="1">
        <f>'Procuradores por Sexo y Colegio'!D18</f>
        <v>28</v>
      </c>
      <c r="E18" s="1">
        <f>'Procuradores por Sexo y Colegio'!E18</f>
        <v>75</v>
      </c>
    </row>
    <row r="19" spans="2:5" x14ac:dyDescent="0.25">
      <c r="B19" s="1" t="s">
        <v>68</v>
      </c>
      <c r="C19" s="1">
        <f>'Procuradores por Sexo y Colegio'!C19</f>
        <v>75</v>
      </c>
      <c r="D19" s="1">
        <f>'Procuradores por Sexo y Colegio'!D19</f>
        <v>26</v>
      </c>
      <c r="E19" s="1">
        <f>'Procuradores por Sexo y Colegio'!E19</f>
        <v>101</v>
      </c>
    </row>
    <row r="20" spans="2:5" x14ac:dyDescent="0.25">
      <c r="B20" s="1" t="s">
        <v>21</v>
      </c>
      <c r="C20" s="20">
        <f>'Procuradores por Sexo y Colegio'!C20+'Procuradores por Sexo y Colegio'!C36</f>
        <v>152</v>
      </c>
      <c r="D20" s="20">
        <f>'Procuradores por Sexo y Colegio'!D20+'Procuradores por Sexo y Colegio'!D36</f>
        <v>95</v>
      </c>
      <c r="E20" s="20">
        <f>'Procuradores por Sexo y Colegio'!E20+'Procuradores por Sexo y Colegio'!E36</f>
        <v>247</v>
      </c>
    </row>
    <row r="21" spans="2:5" x14ac:dyDescent="0.25">
      <c r="B21" s="1" t="s">
        <v>47</v>
      </c>
      <c r="C21" s="1">
        <f>'Procuradores por Sexo y Colegio'!C21</f>
        <v>111</v>
      </c>
      <c r="D21" s="1">
        <f>'Procuradores por Sexo y Colegio'!D21</f>
        <v>57</v>
      </c>
      <c r="E21" s="1">
        <f>'Procuradores por Sexo y Colegio'!E21</f>
        <v>168</v>
      </c>
    </row>
    <row r="22" spans="2:5" x14ac:dyDescent="0.25">
      <c r="B22" s="1" t="s">
        <v>22</v>
      </c>
      <c r="C22" s="1">
        <f>'Procuradores por Sexo y Colegio'!C23</f>
        <v>94</v>
      </c>
      <c r="D22" s="1">
        <f>'Procuradores por Sexo y Colegio'!D23</f>
        <v>18</v>
      </c>
      <c r="E22" s="1">
        <f>'Procuradores por Sexo y Colegio'!E23</f>
        <v>112</v>
      </c>
    </row>
    <row r="23" spans="2:5" x14ac:dyDescent="0.25">
      <c r="B23" s="1" t="s">
        <v>23</v>
      </c>
      <c r="C23" s="1">
        <f>'Procuradores por Sexo y Colegio'!C24+'Procuradores por Sexo y Colegio'!C65</f>
        <v>93</v>
      </c>
      <c r="D23" s="1">
        <f>'Procuradores por Sexo y Colegio'!D24+'Procuradores por Sexo y Colegio'!D65</f>
        <v>31</v>
      </c>
      <c r="E23" s="1">
        <f>'Procuradores por Sexo y Colegio'!E24+'Procuradores por Sexo y Colegio'!E65</f>
        <v>124</v>
      </c>
    </row>
    <row r="24" spans="2:5" x14ac:dyDescent="0.25">
      <c r="B24" s="1" t="s">
        <v>24</v>
      </c>
      <c r="C24" s="1">
        <f>'Procuradores por Sexo y Colegio'!C25</f>
        <v>125</v>
      </c>
      <c r="D24" s="1">
        <f>'Procuradores por Sexo y Colegio'!D25</f>
        <v>64</v>
      </c>
      <c r="E24" s="1">
        <f>'Procuradores por Sexo y Colegio'!E25</f>
        <v>189</v>
      </c>
    </row>
    <row r="25" spans="2:5" x14ac:dyDescent="0.25">
      <c r="B25" s="1" t="s">
        <v>25</v>
      </c>
      <c r="C25" s="1">
        <f>'Procuradores por Sexo y Colegio'!C26</f>
        <v>40</v>
      </c>
      <c r="D25" s="1">
        <f>'Procuradores por Sexo y Colegio'!D26</f>
        <v>11</v>
      </c>
      <c r="E25" s="1">
        <f>'Procuradores por Sexo y Colegio'!E26</f>
        <v>51</v>
      </c>
    </row>
    <row r="26" spans="2:5" x14ac:dyDescent="0.25">
      <c r="B26" s="1" t="s">
        <v>26</v>
      </c>
      <c r="C26" s="1">
        <f>'Procuradores por Sexo y Colegio'!C29</f>
        <v>62</v>
      </c>
      <c r="D26" s="1">
        <f>'Procuradores por Sexo y Colegio'!D29</f>
        <v>23</v>
      </c>
      <c r="E26" s="1">
        <f>'Procuradores por Sexo y Colegio'!E29</f>
        <v>85</v>
      </c>
    </row>
    <row r="27" spans="2:5" x14ac:dyDescent="0.25">
      <c r="B27" s="1" t="s">
        <v>27</v>
      </c>
      <c r="C27" s="1">
        <f>'Procuradores por Sexo y Colegio'!C30</f>
        <v>217</v>
      </c>
      <c r="D27" s="1">
        <f>'Procuradores por Sexo y Colegio'!D30</f>
        <v>77</v>
      </c>
      <c r="E27" s="1">
        <f>'Procuradores por Sexo y Colegio'!E30</f>
        <v>294</v>
      </c>
    </row>
    <row r="28" spans="2:5" x14ac:dyDescent="0.25">
      <c r="B28" s="1" t="s">
        <v>28</v>
      </c>
      <c r="C28" s="1">
        <f>'Procuradores por Sexo y Colegio'!C31</f>
        <v>40</v>
      </c>
      <c r="D28" s="1">
        <f>'Procuradores por Sexo y Colegio'!D31</f>
        <v>21</v>
      </c>
      <c r="E28" s="1">
        <f>'Procuradores por Sexo y Colegio'!E31</f>
        <v>61</v>
      </c>
    </row>
    <row r="29" spans="2:5" x14ac:dyDescent="0.25">
      <c r="B29" s="1" t="s">
        <v>158</v>
      </c>
      <c r="C29" s="1">
        <f>'Procuradores por Sexo y Colegio'!C32</f>
        <v>62</v>
      </c>
      <c r="D29" s="1">
        <f>'Procuradores por Sexo y Colegio'!D32</f>
        <v>33</v>
      </c>
      <c r="E29" s="1">
        <f>'Procuradores por Sexo y Colegio'!E32</f>
        <v>95</v>
      </c>
    </row>
    <row r="30" spans="2:5" x14ac:dyDescent="0.25">
      <c r="B30" s="1" t="s">
        <v>29</v>
      </c>
      <c r="C30" s="1">
        <f>'Procuradores por Sexo y Colegio'!C33</f>
        <v>63</v>
      </c>
      <c r="D30" s="1">
        <f>'Procuradores por Sexo y Colegio'!D33</f>
        <v>40</v>
      </c>
      <c r="E30" s="1">
        <f>'Procuradores por Sexo y Colegio'!E33</f>
        <v>103</v>
      </c>
    </row>
    <row r="31" spans="2:5" x14ac:dyDescent="0.25">
      <c r="B31" s="1" t="s">
        <v>30</v>
      </c>
      <c r="C31" s="1">
        <f>'Procuradores por Sexo y Colegio'!C34</f>
        <v>31</v>
      </c>
      <c r="D31" s="1">
        <f>'Procuradores por Sexo y Colegio'!D34</f>
        <v>12</v>
      </c>
      <c r="E31" s="1">
        <f>'Procuradores por Sexo y Colegio'!E34</f>
        <v>43</v>
      </c>
    </row>
    <row r="32" spans="2:5" x14ac:dyDescent="0.25">
      <c r="B32" s="1" t="s">
        <v>31</v>
      </c>
      <c r="C32" s="1">
        <f>'Procuradores por Sexo y Colegio'!C35</f>
        <v>111</v>
      </c>
      <c r="D32" s="1">
        <f>'Procuradores por Sexo y Colegio'!D35</f>
        <v>49</v>
      </c>
      <c r="E32" s="1">
        <f>'Procuradores por Sexo y Colegio'!E35</f>
        <v>160</v>
      </c>
    </row>
    <row r="33" spans="2:5" x14ac:dyDescent="0.25">
      <c r="B33" s="1" t="s">
        <v>32</v>
      </c>
      <c r="C33" s="1">
        <f>'Procuradores por Sexo y Colegio'!C38</f>
        <v>93</v>
      </c>
      <c r="D33" s="1">
        <f>'Procuradores por Sexo y Colegio'!D38</f>
        <v>44</v>
      </c>
      <c r="E33" s="1">
        <f>'Procuradores por Sexo y Colegio'!E38</f>
        <v>137</v>
      </c>
    </row>
    <row r="34" spans="2:5" x14ac:dyDescent="0.25">
      <c r="B34" s="1" t="s">
        <v>33</v>
      </c>
      <c r="C34" s="1">
        <f>'Procuradores por Sexo y Colegio'!C39</f>
        <v>53</v>
      </c>
      <c r="D34" s="1">
        <f>'Procuradores por Sexo y Colegio'!D39</f>
        <v>14</v>
      </c>
      <c r="E34" s="1">
        <f>'Procuradores por Sexo y Colegio'!E39</f>
        <v>67</v>
      </c>
    </row>
    <row r="35" spans="2:5" x14ac:dyDescent="0.25">
      <c r="B35" s="1" t="s">
        <v>35</v>
      </c>
      <c r="C35" s="1">
        <f>'Procuradores por Sexo y Colegio'!C41</f>
        <v>60</v>
      </c>
      <c r="D35" s="1">
        <f>'Procuradores por Sexo y Colegio'!D41</f>
        <v>26</v>
      </c>
      <c r="E35" s="1">
        <f>'Procuradores por Sexo y Colegio'!E41</f>
        <v>86</v>
      </c>
    </row>
    <row r="36" spans="2:5" x14ac:dyDescent="0.25">
      <c r="B36" s="1" t="s">
        <v>36</v>
      </c>
      <c r="C36" s="1">
        <f>'Procuradores por Sexo y Colegio'!C42</f>
        <v>1049</v>
      </c>
      <c r="D36" s="1">
        <f>'Procuradores por Sexo y Colegio'!D42</f>
        <v>562</v>
      </c>
      <c r="E36" s="1">
        <f>'Procuradores por Sexo y Colegio'!E42</f>
        <v>1611</v>
      </c>
    </row>
    <row r="37" spans="2:5" x14ac:dyDescent="0.25">
      <c r="B37" s="1" t="s">
        <v>37</v>
      </c>
      <c r="C37" s="1">
        <f>'Procuradores por Sexo y Colegio'!C11+'Procuradores por Sexo y Colegio'!C43</f>
        <v>269</v>
      </c>
      <c r="D37" s="1">
        <f>'Procuradores por Sexo y Colegio'!D11+'Procuradores por Sexo y Colegio'!D43</f>
        <v>151</v>
      </c>
      <c r="E37" s="1">
        <f>'Procuradores por Sexo y Colegio'!E11+'Procuradores por Sexo y Colegio'!E43</f>
        <v>420</v>
      </c>
    </row>
    <row r="38" spans="2:5" x14ac:dyDescent="0.25">
      <c r="B38" s="1" t="s">
        <v>38</v>
      </c>
      <c r="C38" s="1">
        <f>'Procuradores por Sexo y Colegio'!C22+'Procuradores por Sexo y Colegio'!C40+'Procuradores por Sexo y Colegio'!C69+'Procuradores por Sexo y Colegio'!C46</f>
        <v>186</v>
      </c>
      <c r="D38" s="1">
        <f>'Procuradores por Sexo y Colegio'!D22+'Procuradores por Sexo y Colegio'!D40+'Procuradores por Sexo y Colegio'!D69+'Procuradores por Sexo y Colegio'!D46</f>
        <v>116</v>
      </c>
      <c r="E38" s="1">
        <f>'Procuradores por Sexo y Colegio'!E22+'Procuradores por Sexo y Colegio'!E40+'Procuradores por Sexo y Colegio'!E69+'Procuradores por Sexo y Colegio'!E46</f>
        <v>302</v>
      </c>
    </row>
    <row r="39" spans="2:5" x14ac:dyDescent="0.25">
      <c r="B39" s="1" t="s">
        <v>39</v>
      </c>
      <c r="C39" s="1">
        <f>'Procuradores por Sexo y Colegio'!C47</f>
        <v>58</v>
      </c>
      <c r="D39" s="1">
        <f>'Procuradores por Sexo y Colegio'!D47</f>
        <v>35</v>
      </c>
      <c r="E39" s="1">
        <f>'Procuradores por Sexo y Colegio'!E47</f>
        <v>93</v>
      </c>
    </row>
    <row r="40" spans="2:5" x14ac:dyDescent="0.25">
      <c r="B40" s="1" t="s">
        <v>40</v>
      </c>
      <c r="C40" s="1">
        <f>'Procuradores por Sexo y Colegio'!C48</f>
        <v>59</v>
      </c>
      <c r="D40" s="1">
        <f>'Procuradores por Sexo y Colegio'!D48</f>
        <v>27</v>
      </c>
      <c r="E40" s="1">
        <f>'Procuradores por Sexo y Colegio'!E48</f>
        <v>86</v>
      </c>
    </row>
    <row r="41" spans="2:5" x14ac:dyDescent="0.25">
      <c r="B41" s="1" t="s">
        <v>42</v>
      </c>
      <c r="C41" s="1">
        <f>'Procuradores por Sexo y Colegio'!C50</f>
        <v>25</v>
      </c>
      <c r="D41" s="1">
        <f>'Procuradores por Sexo y Colegio'!D50</f>
        <v>16</v>
      </c>
      <c r="E41" s="1">
        <f>'Procuradores por Sexo y Colegio'!E50</f>
        <v>41</v>
      </c>
    </row>
    <row r="42" spans="2:5" x14ac:dyDescent="0.25">
      <c r="B42" s="1" t="s">
        <v>43</v>
      </c>
      <c r="C42" s="1">
        <f>'Procuradores por Sexo y Colegio'!C37</f>
        <v>200</v>
      </c>
      <c r="D42" s="1">
        <f>'Procuradores por Sexo y Colegio'!D37</f>
        <v>102</v>
      </c>
      <c r="E42" s="1">
        <f>'Procuradores por Sexo y Colegio'!E37</f>
        <v>302</v>
      </c>
    </row>
    <row r="43" spans="2:5" x14ac:dyDescent="0.25">
      <c r="B43" s="1" t="s">
        <v>44</v>
      </c>
      <c r="C43" s="1">
        <f>'Procuradores por Sexo y Colegio'!C51+'Procuradores por Sexo y Colegio'!C68</f>
        <v>186</v>
      </c>
      <c r="D43" s="1">
        <f>'Procuradores por Sexo y Colegio'!D51+'Procuradores por Sexo y Colegio'!D68</f>
        <v>79</v>
      </c>
      <c r="E43" s="1">
        <f>'Procuradores por Sexo y Colegio'!E51+'Procuradores por Sexo y Colegio'!E68</f>
        <v>265</v>
      </c>
    </row>
    <row r="44" spans="2:5" x14ac:dyDescent="0.25">
      <c r="B44" s="1" t="s">
        <v>34</v>
      </c>
      <c r="C44" s="1">
        <f>'Procuradores por Sexo y Colegio'!C53</f>
        <v>47</v>
      </c>
      <c r="D44" s="1">
        <f>'Procuradores por Sexo y Colegio'!D53</f>
        <v>14</v>
      </c>
      <c r="E44" s="1">
        <f>'Procuradores por Sexo y Colegio'!E53</f>
        <v>61</v>
      </c>
    </row>
    <row r="45" spans="2:5" x14ac:dyDescent="0.25">
      <c r="B45" s="1" t="s">
        <v>45</v>
      </c>
      <c r="C45" s="1">
        <f>'Procuradores por Sexo y Colegio'!C54</f>
        <v>73</v>
      </c>
      <c r="D45" s="1">
        <f>'Procuradores por Sexo y Colegio'!D54</f>
        <v>23</v>
      </c>
      <c r="E45" s="1">
        <f>'Procuradores por Sexo y Colegio'!E54</f>
        <v>96</v>
      </c>
    </row>
    <row r="46" spans="2:5" x14ac:dyDescent="0.25">
      <c r="B46" s="1" t="s">
        <v>46</v>
      </c>
      <c r="C46" s="1">
        <f>'Procuradores por Sexo y Colegio'!C60</f>
        <v>167</v>
      </c>
      <c r="D46" s="1">
        <f>'Procuradores por Sexo y Colegio'!D60</f>
        <v>49</v>
      </c>
      <c r="E46" s="1">
        <f>'Procuradores por Sexo y Colegio'!E60</f>
        <v>216</v>
      </c>
    </row>
    <row r="47" spans="2:5" x14ac:dyDescent="0.25">
      <c r="B47" s="1" t="s">
        <v>48</v>
      </c>
      <c r="C47" s="1">
        <f>'Procuradores por Sexo y Colegio'!C56</f>
        <v>27</v>
      </c>
      <c r="D47" s="1">
        <f>'Procuradores por Sexo y Colegio'!D56</f>
        <v>7</v>
      </c>
      <c r="E47" s="1">
        <f>'Procuradores por Sexo y Colegio'!E56</f>
        <v>34</v>
      </c>
    </row>
    <row r="48" spans="2:5" x14ac:dyDescent="0.25">
      <c r="B48" s="1" t="s">
        <v>49</v>
      </c>
      <c r="C48" s="1">
        <f>'Procuradores por Sexo y Colegio'!C57</f>
        <v>282</v>
      </c>
      <c r="D48" s="1">
        <f>'Procuradores por Sexo y Colegio'!D57</f>
        <v>179</v>
      </c>
      <c r="E48" s="1">
        <f>'Procuradores por Sexo y Colegio'!E57</f>
        <v>461</v>
      </c>
    </row>
    <row r="49" spans="2:5" x14ac:dyDescent="0.25">
      <c r="B49" s="1" t="s">
        <v>50</v>
      </c>
      <c r="C49" s="1">
        <f>'Procuradores por Sexo y Colegio'!C58</f>
        <v>15</v>
      </c>
      <c r="D49" s="1">
        <f>'Procuradores por Sexo y Colegio'!D58</f>
        <v>4</v>
      </c>
      <c r="E49" s="1">
        <f>'Procuradores por Sexo y Colegio'!E58</f>
        <v>19</v>
      </c>
    </row>
    <row r="50" spans="2:5" x14ac:dyDescent="0.25">
      <c r="B50" s="1" t="s">
        <v>51</v>
      </c>
      <c r="C50" s="1">
        <f>'Procuradores por Sexo y Colegio'!C59+'Procuradores por Sexo y Colegio'!C64+'Procuradores por Sexo y Colegio'!C52</f>
        <v>54</v>
      </c>
      <c r="D50" s="1">
        <f>'Procuradores por Sexo y Colegio'!D59+'Procuradores por Sexo y Colegio'!D64+'Procuradores por Sexo y Colegio'!D52</f>
        <v>44</v>
      </c>
      <c r="E50" s="1">
        <f>'Procuradores por Sexo y Colegio'!E59+'Procuradores por Sexo y Colegio'!E64+'Procuradores por Sexo y Colegio'!E52</f>
        <v>98</v>
      </c>
    </row>
    <row r="51" spans="2:5" x14ac:dyDescent="0.25">
      <c r="B51" s="1" t="s">
        <v>52</v>
      </c>
      <c r="C51" s="1">
        <f>'Procuradores por Sexo y Colegio'!C62</f>
        <v>15</v>
      </c>
      <c r="D51" s="1">
        <f>'Procuradores por Sexo y Colegio'!D62</f>
        <v>5</v>
      </c>
      <c r="E51" s="1">
        <f>'Procuradores por Sexo y Colegio'!E62</f>
        <v>20</v>
      </c>
    </row>
    <row r="52" spans="2:5" x14ac:dyDescent="0.25">
      <c r="B52" s="1" t="s">
        <v>53</v>
      </c>
      <c r="C52" s="1">
        <f>'Procuradores por Sexo y Colegio'!C63</f>
        <v>94</v>
      </c>
      <c r="D52" s="1">
        <f>'Procuradores por Sexo y Colegio'!D63</f>
        <v>36</v>
      </c>
      <c r="E52" s="1">
        <f>'Procuradores por Sexo y Colegio'!E63</f>
        <v>130</v>
      </c>
    </row>
    <row r="53" spans="2:5" x14ac:dyDescent="0.25">
      <c r="B53" s="1" t="s">
        <v>213</v>
      </c>
      <c r="C53" s="1">
        <f>'Procuradores por Sexo y Colegio'!C66</f>
        <v>402</v>
      </c>
      <c r="D53" s="1">
        <f>'Procuradores por Sexo y Colegio'!D66</f>
        <v>170</v>
      </c>
      <c r="E53" s="1">
        <f>'Procuradores por Sexo y Colegio'!E66</f>
        <v>572</v>
      </c>
    </row>
    <row r="54" spans="2:5" x14ac:dyDescent="0.25">
      <c r="B54" s="1" t="s">
        <v>55</v>
      </c>
      <c r="C54" s="1">
        <f>'Procuradores por Sexo y Colegio'!C67</f>
        <v>87</v>
      </c>
      <c r="D54" s="1">
        <f>'Procuradores por Sexo y Colegio'!D67</f>
        <v>49</v>
      </c>
      <c r="E54" s="1">
        <f>'Procuradores por Sexo y Colegio'!E67</f>
        <v>136</v>
      </c>
    </row>
    <row r="55" spans="2:5" x14ac:dyDescent="0.25">
      <c r="B55" s="1" t="s">
        <v>57</v>
      </c>
      <c r="C55" s="1">
        <f>'Procuradores por Sexo y Colegio'!C70</f>
        <v>23</v>
      </c>
      <c r="D55" s="1">
        <f>'Procuradores por Sexo y Colegio'!D70</f>
        <v>18</v>
      </c>
      <c r="E55" s="1">
        <f>'Procuradores por Sexo y Colegio'!E70</f>
        <v>41</v>
      </c>
    </row>
    <row r="56" spans="2:5" x14ac:dyDescent="0.25">
      <c r="B56" s="1" t="s">
        <v>58</v>
      </c>
      <c r="C56" s="1">
        <f>'Procuradores por Sexo y Colegio'!C71</f>
        <v>171</v>
      </c>
      <c r="D56" s="1">
        <f>'Procuradores por Sexo y Colegio'!D71</f>
        <v>76</v>
      </c>
      <c r="E56" s="1">
        <f>'Procuradores por Sexo y Colegio'!E71</f>
        <v>247</v>
      </c>
    </row>
    <row r="57" spans="2:5" x14ac:dyDescent="0.25">
      <c r="B57" s="1" t="s">
        <v>59</v>
      </c>
      <c r="C57" s="1">
        <f>'Procuradores por Sexo y Colegio'!C72</f>
        <v>8</v>
      </c>
      <c r="D57" s="1">
        <f>'Procuradores por Sexo y Colegio'!D72</f>
        <v>4</v>
      </c>
      <c r="E57" s="1">
        <f>'Procuradores por Sexo y Colegio'!E72</f>
        <v>12</v>
      </c>
    </row>
    <row r="58" spans="2:5" x14ac:dyDescent="0.25">
      <c r="B58" s="1" t="s">
        <v>60</v>
      </c>
      <c r="C58" s="1">
        <f>'Procuradores por Sexo y Colegio'!C73</f>
        <v>13</v>
      </c>
      <c r="D58" s="1">
        <f>'Procuradores por Sexo y Colegio'!D73</f>
        <v>3</v>
      </c>
      <c r="E58" s="1">
        <f>'Procuradores por Sexo y Colegio'!E73</f>
        <v>16</v>
      </c>
    </row>
    <row r="59" spans="2:5" x14ac:dyDescent="0.25">
      <c r="B59" s="59" t="s">
        <v>61</v>
      </c>
      <c r="C59" s="2">
        <f>SUM(C7:C58)</f>
        <v>6762</v>
      </c>
      <c r="D59" s="2">
        <f t="shared" ref="D59:E59" si="0">SUM(D7:D58)</f>
        <v>3386</v>
      </c>
      <c r="E59" s="2">
        <f t="shared" si="0"/>
        <v>10148</v>
      </c>
    </row>
    <row r="61" spans="2:5" x14ac:dyDescent="0.25">
      <c r="B61" s="10" t="s">
        <v>11</v>
      </c>
    </row>
    <row r="62" spans="2:5" x14ac:dyDescent="0.25">
      <c r="B62" s="10"/>
    </row>
    <row r="63" spans="2:5" x14ac:dyDescent="0.25">
      <c r="B63" s="11" t="s">
        <v>110</v>
      </c>
    </row>
  </sheetData>
  <sortState ref="B8:E59">
    <sortCondition ref="B7"/>
  </sortState>
  <hyperlinks>
    <hyperlink ref="H2" location="Inicio!A1" display="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"/>
  <sheetViews>
    <sheetView zoomScaleNormal="100" workbookViewId="0"/>
  </sheetViews>
  <sheetFormatPr baseColWidth="10" defaultRowHeight="15" x14ac:dyDescent="0.25"/>
  <cols>
    <col min="2" max="2" width="24" customWidth="1"/>
    <col min="3" max="3" width="13.28515625" customWidth="1"/>
    <col min="4" max="4" width="14" customWidth="1"/>
    <col min="5" max="5" width="11.42578125" customWidth="1"/>
    <col min="6" max="6" width="16.5703125" customWidth="1"/>
    <col min="7" max="7" width="13.140625" bestFit="1" customWidth="1"/>
    <col min="8" max="8" width="13" customWidth="1"/>
  </cols>
  <sheetData>
    <row r="2" spans="2:8" ht="24" customHeight="1" x14ac:dyDescent="0.25">
      <c r="B2" s="9" t="s">
        <v>170</v>
      </c>
      <c r="H2" s="39" t="s">
        <v>146</v>
      </c>
    </row>
    <row r="4" spans="2:8" ht="15.75" x14ac:dyDescent="0.25">
      <c r="B4" s="8" t="s">
        <v>113</v>
      </c>
    </row>
    <row r="6" spans="2:8" x14ac:dyDescent="0.25">
      <c r="B6" s="7" t="s">
        <v>111</v>
      </c>
      <c r="C6" s="7" t="s">
        <v>86</v>
      </c>
      <c r="D6" s="7" t="s">
        <v>85</v>
      </c>
      <c r="E6" s="7" t="s">
        <v>4</v>
      </c>
    </row>
    <row r="7" spans="2:8" x14ac:dyDescent="0.25">
      <c r="B7" s="21" t="s">
        <v>69</v>
      </c>
      <c r="C7" s="1">
        <v>129</v>
      </c>
      <c r="D7" s="1">
        <v>70</v>
      </c>
      <c r="E7" s="1">
        <f>SUM(C7:D7)</f>
        <v>199</v>
      </c>
    </row>
    <row r="8" spans="2:8" x14ac:dyDescent="0.25">
      <c r="B8" s="21" t="s">
        <v>15</v>
      </c>
      <c r="C8" s="1">
        <v>59</v>
      </c>
      <c r="D8" s="1">
        <v>37</v>
      </c>
      <c r="E8" s="1">
        <f t="shared" ref="E8:E69" si="0">SUM(C8:D8)</f>
        <v>96</v>
      </c>
    </row>
    <row r="9" spans="2:8" x14ac:dyDescent="0.25">
      <c r="B9" s="21" t="s">
        <v>90</v>
      </c>
      <c r="C9" s="1">
        <v>185</v>
      </c>
      <c r="D9" s="1">
        <v>116</v>
      </c>
      <c r="E9" s="1">
        <f t="shared" si="0"/>
        <v>301</v>
      </c>
    </row>
    <row r="10" spans="2:8" x14ac:dyDescent="0.25">
      <c r="B10" s="21" t="s">
        <v>16</v>
      </c>
      <c r="C10" s="1">
        <v>111</v>
      </c>
      <c r="D10" s="1">
        <v>44</v>
      </c>
      <c r="E10" s="1">
        <f t="shared" si="0"/>
        <v>155</v>
      </c>
    </row>
    <row r="11" spans="2:8" x14ac:dyDescent="0.25">
      <c r="B11" s="21" t="s">
        <v>91</v>
      </c>
      <c r="C11" s="1">
        <v>13</v>
      </c>
      <c r="D11" s="1">
        <v>8</v>
      </c>
      <c r="E11" s="1">
        <f t="shared" si="0"/>
        <v>21</v>
      </c>
    </row>
    <row r="12" spans="2:8" x14ac:dyDescent="0.25">
      <c r="B12" s="21" t="s">
        <v>14</v>
      </c>
      <c r="C12" s="1">
        <v>27</v>
      </c>
      <c r="D12" s="1">
        <v>19</v>
      </c>
      <c r="E12" s="1">
        <f t="shared" si="0"/>
        <v>46</v>
      </c>
    </row>
    <row r="13" spans="2:8" x14ac:dyDescent="0.25">
      <c r="B13" s="21" t="s">
        <v>67</v>
      </c>
      <c r="C13" s="1">
        <v>27</v>
      </c>
      <c r="D13" s="1">
        <v>11</v>
      </c>
      <c r="E13" s="1">
        <f t="shared" si="0"/>
        <v>38</v>
      </c>
    </row>
    <row r="14" spans="2:8" x14ac:dyDescent="0.25">
      <c r="B14" s="21" t="s">
        <v>17</v>
      </c>
      <c r="C14" s="1">
        <v>97</v>
      </c>
      <c r="D14" s="1">
        <v>58</v>
      </c>
      <c r="E14" s="1">
        <f t="shared" si="0"/>
        <v>155</v>
      </c>
    </row>
    <row r="15" spans="2:8" x14ac:dyDescent="0.25">
      <c r="B15" s="21" t="s">
        <v>18</v>
      </c>
      <c r="C15" s="1">
        <v>122</v>
      </c>
      <c r="D15" s="1">
        <v>66</v>
      </c>
      <c r="E15" s="1">
        <f t="shared" si="0"/>
        <v>188</v>
      </c>
    </row>
    <row r="16" spans="2:8" x14ac:dyDescent="0.25">
      <c r="B16" s="21" t="s">
        <v>19</v>
      </c>
      <c r="C16" s="1">
        <v>363</v>
      </c>
      <c r="D16" s="1">
        <v>242</v>
      </c>
      <c r="E16" s="1">
        <f t="shared" si="0"/>
        <v>605</v>
      </c>
    </row>
    <row r="17" spans="2:5" x14ac:dyDescent="0.25">
      <c r="B17" s="21" t="s">
        <v>56</v>
      </c>
      <c r="C17" s="1">
        <v>153</v>
      </c>
      <c r="D17" s="1">
        <v>62</v>
      </c>
      <c r="E17" s="1">
        <f t="shared" si="0"/>
        <v>215</v>
      </c>
    </row>
    <row r="18" spans="2:5" x14ac:dyDescent="0.25">
      <c r="B18" s="21" t="s">
        <v>20</v>
      </c>
      <c r="C18" s="1">
        <v>47</v>
      </c>
      <c r="D18" s="1">
        <v>28</v>
      </c>
      <c r="E18" s="1">
        <f t="shared" si="0"/>
        <v>75</v>
      </c>
    </row>
    <row r="19" spans="2:5" x14ac:dyDescent="0.25">
      <c r="B19" s="21" t="s">
        <v>68</v>
      </c>
      <c r="C19" s="1">
        <v>75</v>
      </c>
      <c r="D19" s="1">
        <v>26</v>
      </c>
      <c r="E19" s="1">
        <f t="shared" si="0"/>
        <v>101</v>
      </c>
    </row>
    <row r="20" spans="2:5" x14ac:dyDescent="0.25">
      <c r="B20" s="21" t="s">
        <v>21</v>
      </c>
      <c r="C20" s="1">
        <v>90</v>
      </c>
      <c r="D20" s="1">
        <v>53</v>
      </c>
      <c r="E20" s="1">
        <f t="shared" si="0"/>
        <v>143</v>
      </c>
    </row>
    <row r="21" spans="2:5" x14ac:dyDescent="0.25">
      <c r="B21" s="21" t="s">
        <v>47</v>
      </c>
      <c r="C21" s="1">
        <v>111</v>
      </c>
      <c r="D21" s="1">
        <v>57</v>
      </c>
      <c r="E21" s="1">
        <f t="shared" si="0"/>
        <v>168</v>
      </c>
    </row>
    <row r="22" spans="2:5" x14ac:dyDescent="0.25">
      <c r="B22" s="21" t="s">
        <v>92</v>
      </c>
      <c r="C22" s="1">
        <v>21</v>
      </c>
      <c r="D22" s="1">
        <v>21</v>
      </c>
      <c r="E22" s="1">
        <f t="shared" si="0"/>
        <v>42</v>
      </c>
    </row>
    <row r="23" spans="2:5" x14ac:dyDescent="0.25">
      <c r="B23" s="21" t="s">
        <v>22</v>
      </c>
      <c r="C23" s="1">
        <v>94</v>
      </c>
      <c r="D23" s="1">
        <v>18</v>
      </c>
      <c r="E23" s="1">
        <f t="shared" si="0"/>
        <v>112</v>
      </c>
    </row>
    <row r="24" spans="2:5" x14ac:dyDescent="0.25">
      <c r="B24" s="21" t="s">
        <v>23</v>
      </c>
      <c r="C24" s="1">
        <v>56</v>
      </c>
      <c r="D24" s="1">
        <v>17</v>
      </c>
      <c r="E24" s="1">
        <f t="shared" si="0"/>
        <v>73</v>
      </c>
    </row>
    <row r="25" spans="2:5" x14ac:dyDescent="0.25">
      <c r="B25" s="21" t="s">
        <v>24</v>
      </c>
      <c r="C25" s="1">
        <v>125</v>
      </c>
      <c r="D25" s="1">
        <v>64</v>
      </c>
      <c r="E25" s="1">
        <f t="shared" si="0"/>
        <v>189</v>
      </c>
    </row>
    <row r="26" spans="2:5" x14ac:dyDescent="0.25">
      <c r="B26" s="21" t="s">
        <v>25</v>
      </c>
      <c r="C26" s="1">
        <v>40</v>
      </c>
      <c r="D26" s="1">
        <v>11</v>
      </c>
      <c r="E26" s="1">
        <f t="shared" si="0"/>
        <v>51</v>
      </c>
    </row>
    <row r="27" spans="2:5" x14ac:dyDescent="0.25">
      <c r="B27" s="21" t="s">
        <v>93</v>
      </c>
      <c r="C27" s="1">
        <v>40</v>
      </c>
      <c r="D27" s="1">
        <v>26</v>
      </c>
      <c r="E27" s="1">
        <f t="shared" si="0"/>
        <v>66</v>
      </c>
    </row>
    <row r="28" spans="2:5" x14ac:dyDescent="0.25">
      <c r="B28" s="21" t="s">
        <v>94</v>
      </c>
      <c r="C28" s="1">
        <v>61</v>
      </c>
      <c r="D28" s="1">
        <v>32</v>
      </c>
      <c r="E28" s="1">
        <f t="shared" si="0"/>
        <v>93</v>
      </c>
    </row>
    <row r="29" spans="2:5" x14ac:dyDescent="0.25">
      <c r="B29" s="21" t="s">
        <v>26</v>
      </c>
      <c r="C29" s="1">
        <v>62</v>
      </c>
      <c r="D29" s="1">
        <v>23</v>
      </c>
      <c r="E29" s="1">
        <f t="shared" si="0"/>
        <v>85</v>
      </c>
    </row>
    <row r="30" spans="2:5" x14ac:dyDescent="0.25">
      <c r="B30" s="21" t="s">
        <v>27</v>
      </c>
      <c r="C30" s="1">
        <v>217</v>
      </c>
      <c r="D30" s="1">
        <v>77</v>
      </c>
      <c r="E30" s="1">
        <f t="shared" si="0"/>
        <v>294</v>
      </c>
    </row>
    <row r="31" spans="2:5" x14ac:dyDescent="0.25">
      <c r="B31" s="21" t="s">
        <v>28</v>
      </c>
      <c r="C31" s="1">
        <v>40</v>
      </c>
      <c r="D31" s="1">
        <v>21</v>
      </c>
      <c r="E31" s="1">
        <f t="shared" si="0"/>
        <v>61</v>
      </c>
    </row>
    <row r="32" spans="2:5" x14ac:dyDescent="0.25">
      <c r="B32" s="21" t="s">
        <v>158</v>
      </c>
      <c r="C32" s="1">
        <v>62</v>
      </c>
      <c r="D32" s="1">
        <v>33</v>
      </c>
      <c r="E32" s="1">
        <f t="shared" si="0"/>
        <v>95</v>
      </c>
    </row>
    <row r="33" spans="2:5" x14ac:dyDescent="0.25">
      <c r="B33" s="21" t="s">
        <v>29</v>
      </c>
      <c r="C33" s="1">
        <v>63</v>
      </c>
      <c r="D33" s="1">
        <v>40</v>
      </c>
      <c r="E33" s="1">
        <f t="shared" si="0"/>
        <v>103</v>
      </c>
    </row>
    <row r="34" spans="2:5" x14ac:dyDescent="0.25">
      <c r="B34" s="21" t="s">
        <v>30</v>
      </c>
      <c r="C34" s="1">
        <v>31</v>
      </c>
      <c r="D34" s="1">
        <v>12</v>
      </c>
      <c r="E34" s="1">
        <f t="shared" si="0"/>
        <v>43</v>
      </c>
    </row>
    <row r="35" spans="2:5" x14ac:dyDescent="0.25">
      <c r="B35" s="21" t="s">
        <v>31</v>
      </c>
      <c r="C35" s="1">
        <v>111</v>
      </c>
      <c r="D35" s="1">
        <v>49</v>
      </c>
      <c r="E35" s="1">
        <f t="shared" si="0"/>
        <v>160</v>
      </c>
    </row>
    <row r="36" spans="2:5" x14ac:dyDescent="0.25">
      <c r="B36" s="21" t="s">
        <v>95</v>
      </c>
      <c r="C36" s="1">
        <v>62</v>
      </c>
      <c r="D36" s="1">
        <v>42</v>
      </c>
      <c r="E36" s="1">
        <f t="shared" si="0"/>
        <v>104</v>
      </c>
    </row>
    <row r="37" spans="2:5" x14ac:dyDescent="0.25">
      <c r="B37" s="21" t="s">
        <v>96</v>
      </c>
      <c r="C37" s="1">
        <v>200</v>
      </c>
      <c r="D37" s="1">
        <v>102</v>
      </c>
      <c r="E37" s="1">
        <f t="shared" si="0"/>
        <v>302</v>
      </c>
    </row>
    <row r="38" spans="2:5" x14ac:dyDescent="0.25">
      <c r="B38" s="21" t="s">
        <v>32</v>
      </c>
      <c r="C38" s="1">
        <v>93</v>
      </c>
      <c r="D38" s="1">
        <v>44</v>
      </c>
      <c r="E38" s="1">
        <f t="shared" si="0"/>
        <v>137</v>
      </c>
    </row>
    <row r="39" spans="2:5" x14ac:dyDescent="0.25">
      <c r="B39" s="21" t="s">
        <v>33</v>
      </c>
      <c r="C39" s="1">
        <v>53</v>
      </c>
      <c r="D39" s="1">
        <v>14</v>
      </c>
      <c r="E39" s="1">
        <f t="shared" si="0"/>
        <v>67</v>
      </c>
    </row>
    <row r="40" spans="2:5" x14ac:dyDescent="0.25">
      <c r="B40" s="21" t="s">
        <v>97</v>
      </c>
      <c r="C40" s="1">
        <v>6</v>
      </c>
      <c r="D40" s="1">
        <v>11</v>
      </c>
      <c r="E40" s="1">
        <f t="shared" si="0"/>
        <v>17</v>
      </c>
    </row>
    <row r="41" spans="2:5" x14ac:dyDescent="0.25">
      <c r="B41" s="21" t="s">
        <v>35</v>
      </c>
      <c r="C41" s="1">
        <v>60</v>
      </c>
      <c r="D41" s="1">
        <v>26</v>
      </c>
      <c r="E41" s="1">
        <f t="shared" si="0"/>
        <v>86</v>
      </c>
    </row>
    <row r="42" spans="2:5" x14ac:dyDescent="0.25">
      <c r="B42" s="21" t="s">
        <v>36</v>
      </c>
      <c r="C42" s="1">
        <v>1049</v>
      </c>
      <c r="D42" s="1">
        <v>562</v>
      </c>
      <c r="E42" s="1">
        <f t="shared" si="0"/>
        <v>1611</v>
      </c>
    </row>
    <row r="43" spans="2:5" x14ac:dyDescent="0.25">
      <c r="B43" s="21" t="s">
        <v>98</v>
      </c>
      <c r="C43" s="1">
        <v>256</v>
      </c>
      <c r="D43" s="1">
        <v>143</v>
      </c>
      <c r="E43" s="1">
        <f t="shared" si="0"/>
        <v>399</v>
      </c>
    </row>
    <row r="44" spans="2:5" x14ac:dyDescent="0.25">
      <c r="B44" s="21" t="s">
        <v>99</v>
      </c>
      <c r="C44" s="1">
        <v>26</v>
      </c>
      <c r="D44" s="1">
        <v>7</v>
      </c>
      <c r="E44" s="1">
        <f t="shared" si="0"/>
        <v>33</v>
      </c>
    </row>
    <row r="45" spans="2:5" x14ac:dyDescent="0.25">
      <c r="B45" s="21" t="s">
        <v>100</v>
      </c>
      <c r="C45" s="1">
        <v>40</v>
      </c>
      <c r="D45" s="1">
        <v>21</v>
      </c>
      <c r="E45" s="1">
        <f t="shared" si="0"/>
        <v>61</v>
      </c>
    </row>
    <row r="46" spans="2:5" x14ac:dyDescent="0.25">
      <c r="B46" s="21" t="s">
        <v>38</v>
      </c>
      <c r="C46" s="1">
        <v>152</v>
      </c>
      <c r="D46" s="1">
        <v>82</v>
      </c>
      <c r="E46" s="1">
        <f t="shared" si="0"/>
        <v>234</v>
      </c>
    </row>
    <row r="47" spans="2:5" x14ac:dyDescent="0.25">
      <c r="B47" s="21" t="s">
        <v>39</v>
      </c>
      <c r="C47" s="1">
        <v>58</v>
      </c>
      <c r="D47" s="1">
        <v>35</v>
      </c>
      <c r="E47" s="1">
        <f t="shared" si="0"/>
        <v>93</v>
      </c>
    </row>
    <row r="48" spans="2:5" x14ac:dyDescent="0.25">
      <c r="B48" s="21" t="s">
        <v>40</v>
      </c>
      <c r="C48" s="1">
        <v>59</v>
      </c>
      <c r="D48" s="1">
        <v>27</v>
      </c>
      <c r="E48" s="1">
        <f t="shared" si="0"/>
        <v>86</v>
      </c>
    </row>
    <row r="49" spans="2:5" x14ac:dyDescent="0.25">
      <c r="B49" s="21" t="s">
        <v>101</v>
      </c>
      <c r="C49" s="1">
        <v>182</v>
      </c>
      <c r="D49" s="1">
        <v>81</v>
      </c>
      <c r="E49" s="1">
        <f t="shared" si="0"/>
        <v>263</v>
      </c>
    </row>
    <row r="50" spans="2:5" x14ac:dyDescent="0.25">
      <c r="B50" s="21" t="s">
        <v>42</v>
      </c>
      <c r="C50" s="1">
        <v>25</v>
      </c>
      <c r="D50" s="1">
        <v>16</v>
      </c>
      <c r="E50" s="1">
        <f t="shared" si="0"/>
        <v>41</v>
      </c>
    </row>
    <row r="51" spans="2:5" x14ac:dyDescent="0.25">
      <c r="B51" s="21" t="s">
        <v>44</v>
      </c>
      <c r="C51" s="1">
        <v>72</v>
      </c>
      <c r="D51" s="1">
        <v>37</v>
      </c>
      <c r="E51" s="1">
        <f t="shared" si="0"/>
        <v>109</v>
      </c>
    </row>
    <row r="52" spans="2:5" x14ac:dyDescent="0.25">
      <c r="B52" s="21" t="s">
        <v>102</v>
      </c>
      <c r="C52" s="1">
        <v>10</v>
      </c>
      <c r="D52" s="1">
        <v>10</v>
      </c>
      <c r="E52" s="1">
        <f t="shared" si="0"/>
        <v>20</v>
      </c>
    </row>
    <row r="53" spans="2:5" x14ac:dyDescent="0.25">
      <c r="B53" s="21" t="s">
        <v>34</v>
      </c>
      <c r="C53" s="1">
        <v>47</v>
      </c>
      <c r="D53" s="1">
        <v>14</v>
      </c>
      <c r="E53" s="1">
        <f t="shared" si="0"/>
        <v>61</v>
      </c>
    </row>
    <row r="54" spans="2:5" x14ac:dyDescent="0.25">
      <c r="B54" s="21" t="s">
        <v>45</v>
      </c>
      <c r="C54" s="1">
        <v>73</v>
      </c>
      <c r="D54" s="1">
        <v>23</v>
      </c>
      <c r="E54" s="1">
        <f t="shared" si="0"/>
        <v>96</v>
      </c>
    </row>
    <row r="55" spans="2:5" x14ac:dyDescent="0.25">
      <c r="B55" s="21" t="s">
        <v>103</v>
      </c>
      <c r="C55" s="1">
        <v>68</v>
      </c>
      <c r="D55" s="1">
        <v>35</v>
      </c>
      <c r="E55" s="1">
        <f t="shared" si="0"/>
        <v>103</v>
      </c>
    </row>
    <row r="56" spans="2:5" x14ac:dyDescent="0.25">
      <c r="B56" s="21" t="s">
        <v>48</v>
      </c>
      <c r="C56" s="1">
        <v>27</v>
      </c>
      <c r="D56" s="1">
        <v>7</v>
      </c>
      <c r="E56" s="1">
        <f t="shared" si="0"/>
        <v>34</v>
      </c>
    </row>
    <row r="57" spans="2:5" x14ac:dyDescent="0.25">
      <c r="B57" s="21" t="s">
        <v>49</v>
      </c>
      <c r="C57" s="1">
        <v>282</v>
      </c>
      <c r="D57" s="1">
        <v>179</v>
      </c>
      <c r="E57" s="1">
        <f t="shared" si="0"/>
        <v>461</v>
      </c>
    </row>
    <row r="58" spans="2:5" x14ac:dyDescent="0.25">
      <c r="B58" s="21" t="s">
        <v>50</v>
      </c>
      <c r="C58" s="1">
        <v>15</v>
      </c>
      <c r="D58" s="1">
        <v>4</v>
      </c>
      <c r="E58" s="1">
        <f t="shared" si="0"/>
        <v>19</v>
      </c>
    </row>
    <row r="59" spans="2:5" x14ac:dyDescent="0.25">
      <c r="B59" s="21" t="s">
        <v>51</v>
      </c>
      <c r="C59" s="1">
        <v>35</v>
      </c>
      <c r="D59" s="1">
        <v>25</v>
      </c>
      <c r="E59" s="1">
        <f t="shared" si="0"/>
        <v>60</v>
      </c>
    </row>
    <row r="60" spans="2:5" x14ac:dyDescent="0.25">
      <c r="B60" s="21" t="s">
        <v>104</v>
      </c>
      <c r="C60" s="1">
        <v>167</v>
      </c>
      <c r="D60" s="1">
        <v>49</v>
      </c>
      <c r="E60" s="1">
        <f t="shared" si="0"/>
        <v>216</v>
      </c>
    </row>
    <row r="61" spans="2:5" x14ac:dyDescent="0.25">
      <c r="B61" s="21" t="s">
        <v>105</v>
      </c>
      <c r="C61" s="1">
        <v>33</v>
      </c>
      <c r="D61" s="1">
        <v>21</v>
      </c>
      <c r="E61" s="1">
        <f t="shared" si="0"/>
        <v>54</v>
      </c>
    </row>
    <row r="62" spans="2:5" x14ac:dyDescent="0.25">
      <c r="B62" s="21" t="s">
        <v>52</v>
      </c>
      <c r="C62" s="1">
        <v>15</v>
      </c>
      <c r="D62" s="1">
        <v>5</v>
      </c>
      <c r="E62" s="1">
        <f t="shared" si="0"/>
        <v>20</v>
      </c>
    </row>
    <row r="63" spans="2:5" x14ac:dyDescent="0.25">
      <c r="B63" s="21" t="s">
        <v>53</v>
      </c>
      <c r="C63" s="1">
        <v>94</v>
      </c>
      <c r="D63" s="1">
        <v>36</v>
      </c>
      <c r="E63" s="1">
        <f t="shared" si="0"/>
        <v>130</v>
      </c>
    </row>
    <row r="64" spans="2:5" x14ac:dyDescent="0.25">
      <c r="B64" s="21" t="s">
        <v>106</v>
      </c>
      <c r="C64" s="1">
        <v>9</v>
      </c>
      <c r="D64" s="1">
        <v>9</v>
      </c>
      <c r="E64" s="1">
        <f t="shared" si="0"/>
        <v>18</v>
      </c>
    </row>
    <row r="65" spans="2:5" x14ac:dyDescent="0.25">
      <c r="B65" s="21" t="s">
        <v>107</v>
      </c>
      <c r="C65" s="1">
        <v>37</v>
      </c>
      <c r="D65" s="1">
        <v>14</v>
      </c>
      <c r="E65" s="1">
        <f t="shared" si="0"/>
        <v>51</v>
      </c>
    </row>
    <row r="66" spans="2:5" x14ac:dyDescent="0.25">
      <c r="B66" s="21" t="s">
        <v>54</v>
      </c>
      <c r="C66" s="1">
        <v>402</v>
      </c>
      <c r="D66" s="1">
        <v>170</v>
      </c>
      <c r="E66" s="1">
        <f t="shared" si="0"/>
        <v>572</v>
      </c>
    </row>
    <row r="67" spans="2:5" x14ac:dyDescent="0.25">
      <c r="B67" s="21" t="s">
        <v>55</v>
      </c>
      <c r="C67" s="1">
        <v>87</v>
      </c>
      <c r="D67" s="1">
        <v>49</v>
      </c>
      <c r="E67" s="1">
        <f t="shared" si="0"/>
        <v>136</v>
      </c>
    </row>
    <row r="68" spans="2:5" x14ac:dyDescent="0.25">
      <c r="B68" s="21" t="s">
        <v>108</v>
      </c>
      <c r="C68" s="1">
        <v>114</v>
      </c>
      <c r="D68" s="1">
        <v>42</v>
      </c>
      <c r="E68" s="1">
        <f t="shared" si="0"/>
        <v>156</v>
      </c>
    </row>
    <row r="69" spans="2:5" x14ac:dyDescent="0.25">
      <c r="B69" s="21" t="s">
        <v>109</v>
      </c>
      <c r="C69" s="1">
        <v>7</v>
      </c>
      <c r="D69" s="1">
        <v>2</v>
      </c>
      <c r="E69" s="1">
        <f t="shared" si="0"/>
        <v>9</v>
      </c>
    </row>
    <row r="70" spans="2:5" x14ac:dyDescent="0.25">
      <c r="B70" s="21" t="s">
        <v>57</v>
      </c>
      <c r="C70" s="1">
        <v>23</v>
      </c>
      <c r="D70" s="1">
        <v>18</v>
      </c>
      <c r="E70" s="1">
        <f t="shared" ref="E70:E71" si="1">SUM(C70:D70)</f>
        <v>41</v>
      </c>
    </row>
    <row r="71" spans="2:5" x14ac:dyDescent="0.25">
      <c r="B71" s="21" t="s">
        <v>58</v>
      </c>
      <c r="C71" s="1">
        <v>171</v>
      </c>
      <c r="D71" s="1">
        <v>76</v>
      </c>
      <c r="E71" s="1">
        <f t="shared" si="1"/>
        <v>247</v>
      </c>
    </row>
    <row r="72" spans="2:5" x14ac:dyDescent="0.25">
      <c r="B72" s="21" t="s">
        <v>59</v>
      </c>
      <c r="C72" s="1">
        <v>8</v>
      </c>
      <c r="D72" s="1">
        <v>4</v>
      </c>
      <c r="E72" s="1">
        <f>SUM(C72:D72)</f>
        <v>12</v>
      </c>
    </row>
    <row r="73" spans="2:5" x14ac:dyDescent="0.25">
      <c r="B73" s="21" t="s">
        <v>60</v>
      </c>
      <c r="C73" s="1">
        <v>13</v>
      </c>
      <c r="D73" s="1">
        <v>3</v>
      </c>
      <c r="E73" s="1">
        <f>SUM(C73:D73)</f>
        <v>16</v>
      </c>
    </row>
    <row r="74" spans="2:5" x14ac:dyDescent="0.25">
      <c r="B74" s="22" t="s">
        <v>81</v>
      </c>
      <c r="C74" s="19">
        <f>SUM(C7:C73)</f>
        <v>6762</v>
      </c>
      <c r="D74" s="19">
        <f>SUM(D7:D73)</f>
        <v>3386</v>
      </c>
      <c r="E74" s="19">
        <f>SUM(E7:E73)</f>
        <v>10148</v>
      </c>
    </row>
    <row r="76" spans="2:5" x14ac:dyDescent="0.25">
      <c r="B76" s="10" t="s">
        <v>11</v>
      </c>
    </row>
    <row r="78" spans="2:5" x14ac:dyDescent="0.25">
      <c r="B78" s="11" t="s">
        <v>110</v>
      </c>
    </row>
  </sheetData>
  <hyperlinks>
    <hyperlink ref="H2" location="Inicio!A1" display="Inicio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/>
  </sheetViews>
  <sheetFormatPr baseColWidth="10" defaultRowHeight="14.25" x14ac:dyDescent="0.2"/>
  <cols>
    <col min="1" max="1" width="11.42578125" style="37"/>
    <col min="2" max="2" width="18.7109375" style="37" customWidth="1"/>
    <col min="3" max="8" width="11.42578125" style="37"/>
    <col min="9" max="9" width="15.140625" style="37" customWidth="1"/>
    <col min="10" max="16384" width="11.42578125" style="37"/>
  </cols>
  <sheetData>
    <row r="2" spans="2:10" ht="22.5" x14ac:dyDescent="0.25">
      <c r="B2" s="9" t="s">
        <v>166</v>
      </c>
      <c r="H2" s="38"/>
      <c r="I2" s="39" t="s">
        <v>146</v>
      </c>
      <c r="J2" s="38"/>
    </row>
    <row r="4" spans="2:10" ht="15" x14ac:dyDescent="0.2">
      <c r="B4" s="8" t="s">
        <v>207</v>
      </c>
    </row>
    <row r="6" spans="2:10" x14ac:dyDescent="0.2">
      <c r="B6" s="33" t="s">
        <v>161</v>
      </c>
      <c r="C6" s="7" t="s">
        <v>86</v>
      </c>
      <c r="D6" s="7" t="s">
        <v>85</v>
      </c>
      <c r="E6" s="7" t="s">
        <v>81</v>
      </c>
    </row>
    <row r="7" spans="2:10" x14ac:dyDescent="0.2">
      <c r="B7" s="34" t="s">
        <v>71</v>
      </c>
      <c r="C7" s="34">
        <f>'Graduados por Sexo y Colegio'!C11+'Graduados por Sexo y Colegio'!C21+'Graduados por Sexo y Colegio'!C25+'Graduados por Sexo y Colegio'!C27+'Graduados por Sexo y Colegio'!C29+'Graduados por Sexo y Colegio'!C30+'Graduados por Sexo y Colegio'!C35+'Graduados por Sexo y Colegio'!C44</f>
        <v>2192</v>
      </c>
      <c r="D7" s="34">
        <f>'Graduados por Sexo y Colegio'!D11+'Graduados por Sexo y Colegio'!D21+'Graduados por Sexo y Colegio'!D25+'Graduados por Sexo y Colegio'!D27+'Graduados por Sexo y Colegio'!D29+'Graduados por Sexo y Colegio'!D30+'Graduados por Sexo y Colegio'!D35+'Graduados por Sexo y Colegio'!D44</f>
        <v>1412</v>
      </c>
      <c r="E7" s="34">
        <f t="shared" ref="E7:E24" si="0">SUM(C7:D7)</f>
        <v>3604</v>
      </c>
    </row>
    <row r="8" spans="2:10" x14ac:dyDescent="0.2">
      <c r="B8" s="35" t="s">
        <v>72</v>
      </c>
      <c r="C8" s="35">
        <f>'Graduados por Sexo y Colegio'!C12</f>
        <v>386</v>
      </c>
      <c r="D8" s="35">
        <f>'Graduados por Sexo y Colegio'!D12</f>
        <v>325</v>
      </c>
      <c r="E8" s="35">
        <f t="shared" ref="E8:E23" si="1">SUM(C8:D8)</f>
        <v>711</v>
      </c>
    </row>
    <row r="9" spans="2:10" x14ac:dyDescent="0.2">
      <c r="B9" s="35" t="s">
        <v>41</v>
      </c>
      <c r="C9" s="35">
        <f>'Graduados por Sexo y Colegio'!C13</f>
        <v>285</v>
      </c>
      <c r="D9" s="35">
        <f>'Graduados por Sexo y Colegio'!D13</f>
        <v>349</v>
      </c>
      <c r="E9" s="35">
        <f t="shared" si="1"/>
        <v>634</v>
      </c>
    </row>
    <row r="10" spans="2:10" x14ac:dyDescent="0.2">
      <c r="B10" s="35" t="s">
        <v>18</v>
      </c>
      <c r="C10" s="35">
        <f>'Graduados por Sexo y Colegio'!C16</f>
        <v>318</v>
      </c>
      <c r="D10" s="35">
        <f>'Graduados por Sexo y Colegio'!D16</f>
        <v>286</v>
      </c>
      <c r="E10" s="35">
        <f t="shared" si="1"/>
        <v>604</v>
      </c>
    </row>
    <row r="11" spans="2:10" x14ac:dyDescent="0.2">
      <c r="B11" s="62" t="s">
        <v>73</v>
      </c>
      <c r="C11" s="35">
        <f>'Graduados por Sexo y Colegio'!C26+'Graduados por Sexo y Colegio'!C31+'Graduados por Sexo y Colegio'!C42</f>
        <v>563</v>
      </c>
      <c r="D11" s="35">
        <f>'Graduados por Sexo y Colegio'!D26+'Graduados por Sexo y Colegio'!D31+'Graduados por Sexo y Colegio'!D42</f>
        <v>543</v>
      </c>
      <c r="E11" s="35">
        <f t="shared" si="1"/>
        <v>1106</v>
      </c>
    </row>
    <row r="12" spans="2:10" x14ac:dyDescent="0.2">
      <c r="B12" s="35" t="s">
        <v>47</v>
      </c>
      <c r="C12" s="35">
        <f>'Graduados por Sexo y Colegio'!C22</f>
        <v>108</v>
      </c>
      <c r="D12" s="35">
        <f>'Graduados por Sexo y Colegio'!D22</f>
        <v>88</v>
      </c>
      <c r="E12" s="35">
        <f t="shared" si="1"/>
        <v>196</v>
      </c>
    </row>
    <row r="13" spans="2:10" x14ac:dyDescent="0.2">
      <c r="B13" s="40" t="s">
        <v>196</v>
      </c>
      <c r="C13" s="35">
        <f>'Graduados por Sexo y Colegio'!C9+'Graduados por Sexo y Colegio'!C24</f>
        <v>113</v>
      </c>
      <c r="D13" s="35">
        <f>'Graduados por Sexo y Colegio'!D9+'Graduados por Sexo y Colegio'!D24</f>
        <v>90</v>
      </c>
      <c r="E13" s="35">
        <f t="shared" si="1"/>
        <v>203</v>
      </c>
    </row>
    <row r="14" spans="2:10" x14ac:dyDescent="0.2">
      <c r="B14" s="35" t="s">
        <v>74</v>
      </c>
      <c r="C14" s="35">
        <f>'Graduados por Sexo y Colegio'!C14+'Graduados por Sexo y Colegio'!C19+'Graduados por Sexo y Colegio'!C32+'Graduados por Sexo y Colegio'!C38+'Graduados por Sexo y Colegio'!C41+'Graduados por Sexo y Colegio'!C43+'Graduados por Sexo y Colegio'!C45+'Graduados por Sexo y Colegio'!C48+'Graduados por Sexo y Colegio'!C49</f>
        <v>465</v>
      </c>
      <c r="D14" s="35">
        <f>'Graduados por Sexo y Colegio'!D14+'Graduados por Sexo y Colegio'!D19+'Graduados por Sexo y Colegio'!D32+'Graduados por Sexo y Colegio'!D38+'Graduados por Sexo y Colegio'!D41+'Graduados por Sexo y Colegio'!D43+'Graduados por Sexo y Colegio'!D45+'Graduados por Sexo y Colegio'!D48+'Graduados por Sexo y Colegio'!D49</f>
        <v>468</v>
      </c>
      <c r="E14" s="35">
        <f t="shared" si="1"/>
        <v>933</v>
      </c>
    </row>
    <row r="15" spans="2:10" x14ac:dyDescent="0.2">
      <c r="B15" s="35" t="s">
        <v>76</v>
      </c>
      <c r="C15" s="35">
        <f>'Graduados por Sexo y Colegio'!C17+'Graduados por Sexo y Colegio'!C46</f>
        <v>1199</v>
      </c>
      <c r="D15" s="35">
        <f>'Graduados por Sexo y Colegio'!D17+'Graduados por Sexo y Colegio'!D46</f>
        <v>968</v>
      </c>
      <c r="E15" s="35">
        <f t="shared" si="1"/>
        <v>2167</v>
      </c>
    </row>
    <row r="16" spans="2:10" x14ac:dyDescent="0.2">
      <c r="B16" s="40" t="s">
        <v>77</v>
      </c>
      <c r="C16" s="35">
        <f>'Graduados por Sexo y Colegio'!C10+'Graduados por Sexo y Colegio'!C23+'Graduados por Sexo y Colegio'!C47</f>
        <v>1239</v>
      </c>
      <c r="D16" s="35">
        <f>'Graduados por Sexo y Colegio'!D10+'Graduados por Sexo y Colegio'!D23+'Graduados por Sexo y Colegio'!D47</f>
        <v>1334</v>
      </c>
      <c r="E16" s="35">
        <f t="shared" si="1"/>
        <v>2573</v>
      </c>
    </row>
    <row r="17" spans="2:5" x14ac:dyDescent="0.2">
      <c r="B17" s="35" t="s">
        <v>78</v>
      </c>
      <c r="C17" s="35">
        <f>'Graduados por Sexo y Colegio'!C15+'Graduados por Sexo y Colegio'!C20</f>
        <v>124</v>
      </c>
      <c r="D17" s="35">
        <f>'Graduados por Sexo y Colegio'!D15+'Graduados por Sexo y Colegio'!D20</f>
        <v>116</v>
      </c>
      <c r="E17" s="35">
        <f t="shared" si="1"/>
        <v>240</v>
      </c>
    </row>
    <row r="18" spans="2:5" x14ac:dyDescent="0.2">
      <c r="B18" s="35" t="s">
        <v>79</v>
      </c>
      <c r="C18" s="35">
        <f>'Graduados por Sexo y Colegio'!C7+'Graduados por Sexo y Colegio'!C33+'Graduados por Sexo y Colegio'!C39</f>
        <v>616</v>
      </c>
      <c r="D18" s="35">
        <f>'Graduados por Sexo y Colegio'!D7+'Graduados por Sexo y Colegio'!D33+'Graduados por Sexo y Colegio'!D39</f>
        <v>805</v>
      </c>
      <c r="E18" s="35">
        <f t="shared" si="1"/>
        <v>1421</v>
      </c>
    </row>
    <row r="19" spans="2:5" x14ac:dyDescent="0.2">
      <c r="B19" s="35" t="s">
        <v>36</v>
      </c>
      <c r="C19" s="35">
        <f>'Graduados por Sexo y Colegio'!C34</f>
        <v>590</v>
      </c>
      <c r="D19" s="35">
        <f>'Graduados por Sexo y Colegio'!D34</f>
        <v>451</v>
      </c>
      <c r="E19" s="35">
        <f t="shared" si="1"/>
        <v>1041</v>
      </c>
    </row>
    <row r="20" spans="2:5" x14ac:dyDescent="0.2">
      <c r="B20" s="35" t="s">
        <v>38</v>
      </c>
      <c r="C20" s="35">
        <f>'Graduados por Sexo y Colegio'!C36</f>
        <v>508</v>
      </c>
      <c r="D20" s="35">
        <f>'Graduados por Sexo y Colegio'!D36</f>
        <v>385</v>
      </c>
      <c r="E20" s="35">
        <f t="shared" si="1"/>
        <v>893</v>
      </c>
    </row>
    <row r="21" spans="2:5" x14ac:dyDescent="0.2">
      <c r="B21" s="35" t="s">
        <v>39</v>
      </c>
      <c r="C21" s="35">
        <f>'Graduados por Sexo y Colegio'!C37</f>
        <v>133</v>
      </c>
      <c r="D21" s="35">
        <f>'Graduados por Sexo y Colegio'!D37</f>
        <v>249</v>
      </c>
      <c r="E21" s="35">
        <f t="shared" si="1"/>
        <v>382</v>
      </c>
    </row>
    <row r="22" spans="2:5" x14ac:dyDescent="0.2">
      <c r="B22" s="35" t="s">
        <v>160</v>
      </c>
      <c r="C22" s="35">
        <f>'Graduados por Sexo y Colegio'!C8+'Graduados por Sexo y Colegio'!C18+'Graduados por Sexo y Colegio'!C28</f>
        <v>235</v>
      </c>
      <c r="D22" s="35">
        <f>'Graduados por Sexo y Colegio'!D8+'Graduados por Sexo y Colegio'!D18+'Graduados por Sexo y Colegio'!D28</f>
        <v>268</v>
      </c>
      <c r="E22" s="35">
        <f t="shared" si="1"/>
        <v>503</v>
      </c>
    </row>
    <row r="23" spans="2:5" x14ac:dyDescent="0.2">
      <c r="B23" s="35" t="s">
        <v>34</v>
      </c>
      <c r="C23" s="35">
        <f>'Graduados por Sexo y Colegio'!C40</f>
        <v>27</v>
      </c>
      <c r="D23" s="35">
        <f>'Graduados por Sexo y Colegio'!D40</f>
        <v>26</v>
      </c>
      <c r="E23" s="35">
        <f t="shared" si="1"/>
        <v>53</v>
      </c>
    </row>
    <row r="24" spans="2:5" x14ac:dyDescent="0.2">
      <c r="B24" s="36" t="s">
        <v>81</v>
      </c>
      <c r="C24" s="60">
        <f>SUM(C7:C23)</f>
        <v>9101</v>
      </c>
      <c r="D24" s="60">
        <f>SUM(D7:D23)</f>
        <v>8163</v>
      </c>
      <c r="E24" s="60">
        <f t="shared" si="0"/>
        <v>17264</v>
      </c>
    </row>
    <row r="26" spans="2:5" x14ac:dyDescent="0.2">
      <c r="B26" s="58" t="s">
        <v>168</v>
      </c>
    </row>
    <row r="27" spans="2:5" x14ac:dyDescent="0.2">
      <c r="B27" s="58"/>
    </row>
    <row r="28" spans="2:5" x14ac:dyDescent="0.2">
      <c r="B28" s="58" t="s">
        <v>11</v>
      </c>
    </row>
    <row r="29" spans="2:5" x14ac:dyDescent="0.2">
      <c r="B29" s="58" t="s">
        <v>147</v>
      </c>
    </row>
  </sheetData>
  <sortState ref="B8:E23">
    <sortCondition ref="B7"/>
  </sortState>
  <hyperlinks>
    <hyperlink ref="I2" location="Inicio!A1" display="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zoomScaleNormal="100" workbookViewId="0"/>
  </sheetViews>
  <sheetFormatPr baseColWidth="10" defaultRowHeight="14.25" x14ac:dyDescent="0.2"/>
  <cols>
    <col min="1" max="1" width="11.42578125" style="37"/>
    <col min="2" max="2" width="29.5703125" style="37" customWidth="1"/>
    <col min="3" max="3" width="11.85546875" style="37" bestFit="1" customWidth="1"/>
    <col min="4" max="4" width="17" style="37" customWidth="1"/>
    <col min="5" max="6" width="11.42578125" style="37"/>
    <col min="7" max="7" width="14.7109375" style="37" customWidth="1"/>
    <col min="8" max="16384" width="11.42578125" style="37"/>
  </cols>
  <sheetData>
    <row r="2" spans="2:7" ht="22.5" x14ac:dyDescent="0.25">
      <c r="B2" s="9" t="s">
        <v>166</v>
      </c>
      <c r="G2" s="39" t="s">
        <v>146</v>
      </c>
    </row>
    <row r="4" spans="2:7" ht="15" x14ac:dyDescent="0.2">
      <c r="B4" s="8" t="s">
        <v>150</v>
      </c>
    </row>
    <row r="6" spans="2:7" x14ac:dyDescent="0.2">
      <c r="B6" s="7" t="s">
        <v>149</v>
      </c>
      <c r="C6" s="7" t="s">
        <v>86</v>
      </c>
      <c r="D6" s="7" t="s">
        <v>85</v>
      </c>
      <c r="E6" s="7" t="s">
        <v>81</v>
      </c>
    </row>
    <row r="7" spans="2:7" x14ac:dyDescent="0.2">
      <c r="B7" s="21" t="s">
        <v>69</v>
      </c>
      <c r="C7" s="1">
        <v>348</v>
      </c>
      <c r="D7" s="1">
        <v>440</v>
      </c>
      <c r="E7" s="1">
        <f t="shared" ref="E7:E49" si="0">D7+C7</f>
        <v>788</v>
      </c>
    </row>
    <row r="8" spans="2:7" x14ac:dyDescent="0.2">
      <c r="B8" s="21" t="s">
        <v>151</v>
      </c>
      <c r="C8" s="1">
        <v>66</v>
      </c>
      <c r="D8" s="1">
        <v>81</v>
      </c>
      <c r="E8" s="1">
        <f t="shared" si="0"/>
        <v>147</v>
      </c>
    </row>
    <row r="9" spans="2:7" x14ac:dyDescent="0.2">
      <c r="B9" s="21" t="s">
        <v>15</v>
      </c>
      <c r="C9" s="1">
        <v>53</v>
      </c>
      <c r="D9" s="1">
        <v>45</v>
      </c>
      <c r="E9" s="1">
        <f t="shared" si="0"/>
        <v>98</v>
      </c>
    </row>
    <row r="10" spans="2:7" x14ac:dyDescent="0.2">
      <c r="B10" s="21" t="s">
        <v>152</v>
      </c>
      <c r="C10" s="1">
        <v>470</v>
      </c>
      <c r="D10" s="1">
        <v>427</v>
      </c>
      <c r="E10" s="1">
        <f t="shared" si="0"/>
        <v>897</v>
      </c>
    </row>
    <row r="11" spans="2:7" x14ac:dyDescent="0.2">
      <c r="B11" s="21" t="s">
        <v>16</v>
      </c>
      <c r="C11" s="1">
        <v>160</v>
      </c>
      <c r="D11" s="1">
        <v>174</v>
      </c>
      <c r="E11" s="1">
        <f t="shared" si="0"/>
        <v>334</v>
      </c>
    </row>
    <row r="12" spans="2:7" x14ac:dyDescent="0.2">
      <c r="B12" s="21" t="s">
        <v>72</v>
      </c>
      <c r="C12" s="1">
        <v>386</v>
      </c>
      <c r="D12" s="1">
        <v>325</v>
      </c>
      <c r="E12" s="1">
        <f t="shared" si="0"/>
        <v>711</v>
      </c>
    </row>
    <row r="13" spans="2:7" x14ac:dyDescent="0.2">
      <c r="B13" s="21" t="s">
        <v>41</v>
      </c>
      <c r="C13" s="1">
        <v>285</v>
      </c>
      <c r="D13" s="1">
        <v>349</v>
      </c>
      <c r="E13" s="1">
        <f t="shared" si="0"/>
        <v>634</v>
      </c>
    </row>
    <row r="14" spans="2:7" x14ac:dyDescent="0.2">
      <c r="B14" s="21" t="s">
        <v>67</v>
      </c>
      <c r="C14" s="1">
        <v>33</v>
      </c>
      <c r="D14" s="1">
        <v>28</v>
      </c>
      <c r="E14" s="1">
        <f t="shared" si="0"/>
        <v>61</v>
      </c>
    </row>
    <row r="15" spans="2:7" x14ac:dyDescent="0.2">
      <c r="B15" s="21" t="s">
        <v>17</v>
      </c>
      <c r="C15" s="1">
        <v>91</v>
      </c>
      <c r="D15" s="1">
        <v>87</v>
      </c>
      <c r="E15" s="1">
        <f t="shared" si="0"/>
        <v>178</v>
      </c>
    </row>
    <row r="16" spans="2:7" x14ac:dyDescent="0.2">
      <c r="B16" s="21" t="s">
        <v>18</v>
      </c>
      <c r="C16" s="1">
        <v>318</v>
      </c>
      <c r="D16" s="1">
        <v>286</v>
      </c>
      <c r="E16" s="1">
        <f t="shared" si="0"/>
        <v>604</v>
      </c>
    </row>
    <row r="17" spans="2:5" x14ac:dyDescent="0.2">
      <c r="B17" s="21" t="s">
        <v>19</v>
      </c>
      <c r="C17" s="1">
        <v>973</v>
      </c>
      <c r="D17" s="1">
        <v>768</v>
      </c>
      <c r="E17" s="1">
        <f t="shared" si="0"/>
        <v>1741</v>
      </c>
    </row>
    <row r="18" spans="2:5" x14ac:dyDescent="0.2">
      <c r="B18" s="21" t="s">
        <v>159</v>
      </c>
      <c r="C18" s="1">
        <v>112</v>
      </c>
      <c r="D18" s="1">
        <v>114</v>
      </c>
      <c r="E18" s="1">
        <f t="shared" si="0"/>
        <v>226</v>
      </c>
    </row>
    <row r="19" spans="2:5" x14ac:dyDescent="0.2">
      <c r="B19" s="21" t="s">
        <v>20</v>
      </c>
      <c r="C19" s="1">
        <v>33</v>
      </c>
      <c r="D19" s="1">
        <v>36</v>
      </c>
      <c r="E19" s="1">
        <f t="shared" si="0"/>
        <v>69</v>
      </c>
    </row>
    <row r="20" spans="2:5" x14ac:dyDescent="0.2">
      <c r="B20" s="21" t="s">
        <v>68</v>
      </c>
      <c r="C20" s="1">
        <v>33</v>
      </c>
      <c r="D20" s="1">
        <v>29</v>
      </c>
      <c r="E20" s="1">
        <f t="shared" si="0"/>
        <v>62</v>
      </c>
    </row>
    <row r="21" spans="2:5" x14ac:dyDescent="0.2">
      <c r="B21" s="21" t="s">
        <v>21</v>
      </c>
      <c r="C21" s="1">
        <v>381</v>
      </c>
      <c r="D21" s="1">
        <v>204</v>
      </c>
      <c r="E21" s="1">
        <f t="shared" si="0"/>
        <v>585</v>
      </c>
    </row>
    <row r="22" spans="2:5" x14ac:dyDescent="0.2">
      <c r="B22" s="21" t="s">
        <v>47</v>
      </c>
      <c r="C22" s="1">
        <v>108</v>
      </c>
      <c r="D22" s="1">
        <v>88</v>
      </c>
      <c r="E22" s="1">
        <f t="shared" si="0"/>
        <v>196</v>
      </c>
    </row>
    <row r="23" spans="2:5" x14ac:dyDescent="0.2">
      <c r="B23" s="21" t="s">
        <v>22</v>
      </c>
      <c r="C23" s="1">
        <v>148</v>
      </c>
      <c r="D23" s="1">
        <v>141</v>
      </c>
      <c r="E23" s="1">
        <f t="shared" si="0"/>
        <v>289</v>
      </c>
    </row>
    <row r="24" spans="2:5" x14ac:dyDescent="0.2">
      <c r="B24" s="21" t="s">
        <v>23</v>
      </c>
      <c r="C24" s="1">
        <v>60</v>
      </c>
      <c r="D24" s="1">
        <v>45</v>
      </c>
      <c r="E24" s="1">
        <f t="shared" si="0"/>
        <v>105</v>
      </c>
    </row>
    <row r="25" spans="2:5" x14ac:dyDescent="0.2">
      <c r="B25" s="21" t="s">
        <v>24</v>
      </c>
      <c r="C25" s="1">
        <v>194</v>
      </c>
      <c r="D25" s="1">
        <v>84</v>
      </c>
      <c r="E25" s="1">
        <f t="shared" si="0"/>
        <v>278</v>
      </c>
    </row>
    <row r="26" spans="2:5" x14ac:dyDescent="0.2">
      <c r="B26" s="21" t="s">
        <v>153</v>
      </c>
      <c r="C26" s="1">
        <v>302</v>
      </c>
      <c r="D26" s="1">
        <v>283</v>
      </c>
      <c r="E26" s="1">
        <f t="shared" si="0"/>
        <v>585</v>
      </c>
    </row>
    <row r="27" spans="2:5" x14ac:dyDescent="0.2">
      <c r="B27" s="21" t="s">
        <v>27</v>
      </c>
      <c r="C27" s="1">
        <v>160</v>
      </c>
      <c r="D27" s="1">
        <v>122</v>
      </c>
      <c r="E27" s="1">
        <f t="shared" si="0"/>
        <v>282</v>
      </c>
    </row>
    <row r="28" spans="2:5" x14ac:dyDescent="0.2">
      <c r="B28" s="21" t="s">
        <v>158</v>
      </c>
      <c r="C28" s="1">
        <v>57</v>
      </c>
      <c r="D28" s="1">
        <v>73</v>
      </c>
      <c r="E28" s="1">
        <f t="shared" si="0"/>
        <v>130</v>
      </c>
    </row>
    <row r="29" spans="2:5" x14ac:dyDescent="0.2">
      <c r="B29" s="21" t="s">
        <v>29</v>
      </c>
      <c r="C29" s="1">
        <v>133</v>
      </c>
      <c r="D29" s="1">
        <v>79</v>
      </c>
      <c r="E29" s="1">
        <f t="shared" si="0"/>
        <v>212</v>
      </c>
    </row>
    <row r="30" spans="2:5" x14ac:dyDescent="0.2">
      <c r="B30" s="21" t="s">
        <v>31</v>
      </c>
      <c r="C30" s="1">
        <v>110</v>
      </c>
      <c r="D30" s="1">
        <v>71</v>
      </c>
      <c r="E30" s="1">
        <f t="shared" si="0"/>
        <v>181</v>
      </c>
    </row>
    <row r="31" spans="2:5" x14ac:dyDescent="0.2">
      <c r="B31" s="21" t="s">
        <v>154</v>
      </c>
      <c r="C31" s="1">
        <v>32</v>
      </c>
      <c r="D31" s="1">
        <v>38</v>
      </c>
      <c r="E31" s="1">
        <f t="shared" si="0"/>
        <v>70</v>
      </c>
    </row>
    <row r="32" spans="2:5" x14ac:dyDescent="0.2">
      <c r="B32" s="21" t="s">
        <v>32</v>
      </c>
      <c r="C32" s="1">
        <v>119</v>
      </c>
      <c r="D32" s="1">
        <v>119</v>
      </c>
      <c r="E32" s="1">
        <f t="shared" si="0"/>
        <v>238</v>
      </c>
    </row>
    <row r="33" spans="2:5" x14ac:dyDescent="0.2">
      <c r="B33" s="21" t="s">
        <v>35</v>
      </c>
      <c r="C33" s="1">
        <v>103</v>
      </c>
      <c r="D33" s="1">
        <v>137</v>
      </c>
      <c r="E33" s="1">
        <f t="shared" si="0"/>
        <v>240</v>
      </c>
    </row>
    <row r="34" spans="2:5" x14ac:dyDescent="0.2">
      <c r="B34" s="21" t="s">
        <v>36</v>
      </c>
      <c r="C34" s="1">
        <v>590</v>
      </c>
      <c r="D34" s="1">
        <v>451</v>
      </c>
      <c r="E34" s="1">
        <f t="shared" si="0"/>
        <v>1041</v>
      </c>
    </row>
    <row r="35" spans="2:5" x14ac:dyDescent="0.2">
      <c r="B35" s="21" t="s">
        <v>155</v>
      </c>
      <c r="C35" s="1">
        <v>463</v>
      </c>
      <c r="D35" s="1">
        <v>350</v>
      </c>
      <c r="E35" s="1">
        <f t="shared" si="0"/>
        <v>813</v>
      </c>
    </row>
    <row r="36" spans="2:5" x14ac:dyDescent="0.2">
      <c r="B36" s="21" t="s">
        <v>38</v>
      </c>
      <c r="C36" s="1">
        <v>508</v>
      </c>
      <c r="D36" s="1">
        <v>385</v>
      </c>
      <c r="E36" s="1">
        <f t="shared" si="0"/>
        <v>893</v>
      </c>
    </row>
    <row r="37" spans="2:5" x14ac:dyDescent="0.2">
      <c r="B37" s="21" t="s">
        <v>39</v>
      </c>
      <c r="C37" s="1">
        <v>133</v>
      </c>
      <c r="D37" s="1">
        <v>249</v>
      </c>
      <c r="E37" s="1">
        <f t="shared" si="0"/>
        <v>382</v>
      </c>
    </row>
    <row r="38" spans="2:5" x14ac:dyDescent="0.2">
      <c r="B38" s="21" t="s">
        <v>42</v>
      </c>
      <c r="C38" s="1">
        <v>31</v>
      </c>
      <c r="D38" s="1">
        <v>28</v>
      </c>
      <c r="E38" s="1">
        <f t="shared" si="0"/>
        <v>59</v>
      </c>
    </row>
    <row r="39" spans="2:5" x14ac:dyDescent="0.2">
      <c r="B39" s="21" t="s">
        <v>44</v>
      </c>
      <c r="C39" s="1">
        <v>165</v>
      </c>
      <c r="D39" s="1">
        <v>228</v>
      </c>
      <c r="E39" s="1">
        <f t="shared" si="0"/>
        <v>393</v>
      </c>
    </row>
    <row r="40" spans="2:5" x14ac:dyDescent="0.2">
      <c r="B40" s="21" t="s">
        <v>34</v>
      </c>
      <c r="C40" s="1">
        <v>27</v>
      </c>
      <c r="D40" s="1">
        <v>26</v>
      </c>
      <c r="E40" s="1">
        <f t="shared" si="0"/>
        <v>53</v>
      </c>
    </row>
    <row r="41" spans="2:5" x14ac:dyDescent="0.2">
      <c r="B41" s="21" t="s">
        <v>45</v>
      </c>
      <c r="C41" s="1">
        <v>98</v>
      </c>
      <c r="D41" s="1">
        <v>78</v>
      </c>
      <c r="E41" s="1">
        <f t="shared" si="0"/>
        <v>176</v>
      </c>
    </row>
    <row r="42" spans="2:5" x14ac:dyDescent="0.2">
      <c r="B42" s="21" t="s">
        <v>156</v>
      </c>
      <c r="C42" s="1">
        <v>229</v>
      </c>
      <c r="D42" s="1">
        <v>222</v>
      </c>
      <c r="E42" s="1">
        <f t="shared" si="0"/>
        <v>451</v>
      </c>
    </row>
    <row r="43" spans="2:5" x14ac:dyDescent="0.2">
      <c r="B43" s="21" t="s">
        <v>48</v>
      </c>
      <c r="C43" s="1">
        <v>23</v>
      </c>
      <c r="D43" s="1">
        <v>22</v>
      </c>
      <c r="E43" s="1">
        <f t="shared" si="0"/>
        <v>45</v>
      </c>
    </row>
    <row r="44" spans="2:5" x14ac:dyDescent="0.2">
      <c r="B44" s="21" t="s">
        <v>49</v>
      </c>
      <c r="C44" s="1">
        <v>591</v>
      </c>
      <c r="D44" s="1">
        <v>328</v>
      </c>
      <c r="E44" s="1">
        <f t="shared" si="0"/>
        <v>919</v>
      </c>
    </row>
    <row r="45" spans="2:5" x14ac:dyDescent="0.2">
      <c r="B45" s="21" t="s">
        <v>50</v>
      </c>
      <c r="C45" s="1">
        <v>9</v>
      </c>
      <c r="D45" s="1">
        <v>6</v>
      </c>
      <c r="E45" s="1">
        <f t="shared" si="0"/>
        <v>15</v>
      </c>
    </row>
    <row r="46" spans="2:5" x14ac:dyDescent="0.2">
      <c r="B46" s="21" t="s">
        <v>51</v>
      </c>
      <c r="C46" s="1">
        <v>226</v>
      </c>
      <c r="D46" s="1">
        <v>200</v>
      </c>
      <c r="E46" s="1">
        <f t="shared" si="0"/>
        <v>426</v>
      </c>
    </row>
    <row r="47" spans="2:5" x14ac:dyDescent="0.2">
      <c r="B47" s="21" t="s">
        <v>157</v>
      </c>
      <c r="C47" s="1">
        <v>621</v>
      </c>
      <c r="D47" s="1">
        <v>766</v>
      </c>
      <c r="E47" s="1">
        <f t="shared" si="0"/>
        <v>1387</v>
      </c>
    </row>
    <row r="48" spans="2:5" x14ac:dyDescent="0.2">
      <c r="B48" s="21" t="s">
        <v>55</v>
      </c>
      <c r="C48" s="1">
        <v>85</v>
      </c>
      <c r="D48" s="1">
        <v>114</v>
      </c>
      <c r="E48" s="1">
        <f t="shared" si="0"/>
        <v>199</v>
      </c>
    </row>
    <row r="49" spans="2:5" x14ac:dyDescent="0.2">
      <c r="B49" s="21" t="s">
        <v>57</v>
      </c>
      <c r="C49" s="1">
        <v>34</v>
      </c>
      <c r="D49" s="1">
        <v>37</v>
      </c>
      <c r="E49" s="1">
        <f t="shared" si="0"/>
        <v>71</v>
      </c>
    </row>
    <row r="50" spans="2:5" x14ac:dyDescent="0.2">
      <c r="B50" s="22" t="s">
        <v>81</v>
      </c>
      <c r="C50" s="19">
        <f>SUM(C7:C49)</f>
        <v>9101</v>
      </c>
      <c r="D50" s="19">
        <f>SUM(D7:D49)</f>
        <v>8163</v>
      </c>
      <c r="E50" s="19">
        <f>SUM(E7:E49)</f>
        <v>17264</v>
      </c>
    </row>
    <row r="53" spans="2:5" x14ac:dyDescent="0.2">
      <c r="B53" s="58" t="s">
        <v>148</v>
      </c>
    </row>
    <row r="54" spans="2:5" x14ac:dyDescent="0.2">
      <c r="B54" s="58" t="s">
        <v>11</v>
      </c>
    </row>
    <row r="55" spans="2:5" x14ac:dyDescent="0.2">
      <c r="B55" s="58" t="s">
        <v>147</v>
      </c>
    </row>
  </sheetData>
  <sortState ref="B8:E50">
    <sortCondition ref="B7"/>
  </sortState>
  <hyperlinks>
    <hyperlink ref="G2" location="Inicio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Inicio</vt:lpstr>
      <vt:lpstr>Abogados por CCAA</vt:lpstr>
      <vt:lpstr>Abogados por Provincia</vt:lpstr>
      <vt:lpstr>Abogados por Colegios</vt:lpstr>
      <vt:lpstr>Procuradores por Sexo y CCAA</vt:lpstr>
      <vt:lpstr>Procuradores por Sexo y Provinc</vt:lpstr>
      <vt:lpstr>Procuradores por Sexo y Colegio</vt:lpstr>
      <vt:lpstr>Graduados por Sexo y CCAA</vt:lpstr>
      <vt:lpstr>Graduados por Sexo y Colegio</vt:lpstr>
      <vt:lpstr>Graduados por Sexo y Modalidad</vt:lpstr>
      <vt:lpstr>Notarios por CCAA</vt:lpstr>
      <vt:lpstr>Notarios por Provincia</vt:lpstr>
      <vt:lpstr>Registradores por Sexo y CCAA</vt:lpstr>
      <vt:lpstr>Registradores por Sexo y Provin</vt:lpstr>
      <vt:lpstr>Plazas Registradores por CCAA</vt:lpstr>
      <vt:lpstr>Plazas Registradores Provincia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2018-08-31T10:59:49Z</dcterms:created>
  <dcterms:modified xsi:type="dcterms:W3CDTF">2019-03-06T11:30:14Z</dcterms:modified>
</cp:coreProperties>
</file>